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70" windowHeight="8655" activeTab="2"/>
  </bookViews>
  <sheets>
    <sheet name="9м" sheetId="9" r:id="rId1"/>
    <sheet name="10м" sheetId="6" r:id="rId2"/>
    <sheet name="11м" sheetId="10" r:id="rId3"/>
  </sheets>
  <definedNames>
    <definedName name="_xlnm._FilterDatabase" localSheetId="1" hidden="1">'10м'!$A$5:$M$36</definedName>
    <definedName name="_xlnm._FilterDatabase" localSheetId="2" hidden="1">'11м'!$A$5:$M$29</definedName>
    <definedName name="_xlnm._FilterDatabase" localSheetId="0" hidden="1">'9м'!$A$5:$M$6</definedName>
  </definedNames>
  <calcPr calcId="125725"/>
</workbook>
</file>

<file path=xl/calcChain.xml><?xml version="1.0" encoding="utf-8"?>
<calcChain xmlns="http://schemas.openxmlformats.org/spreadsheetml/2006/main">
  <c r="M8" i="9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7"/>
  <c r="M8" i="6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7"/>
  <c r="O7" i="10"/>
  <c r="G28" s="1"/>
  <c r="Q7"/>
  <c r="I25" s="1"/>
  <c r="S7"/>
  <c r="K28" s="1"/>
  <c r="S7" i="9"/>
  <c r="K23"/>
  <c r="Q7"/>
  <c r="I23"/>
  <c r="O7"/>
  <c r="G17"/>
  <c r="S7" i="6"/>
  <c r="K16"/>
  <c r="Q7"/>
  <c r="I23"/>
  <c r="O7"/>
  <c r="G11"/>
  <c r="K23" i="10"/>
  <c r="K26"/>
  <c r="K27"/>
  <c r="K16"/>
  <c r="K15"/>
  <c r="K14"/>
  <c r="K11"/>
  <c r="K24"/>
  <c r="K20"/>
  <c r="K21"/>
  <c r="K8"/>
  <c r="K19"/>
  <c r="K22"/>
  <c r="K13"/>
  <c r="K9"/>
  <c r="K7"/>
  <c r="K12"/>
  <c r="K17"/>
  <c r="K18"/>
  <c r="G16"/>
  <c r="G26"/>
  <c r="L26" s="1"/>
  <c r="M26" s="1"/>
  <c r="G10" i="6"/>
  <c r="G8"/>
  <c r="G28"/>
  <c r="G30"/>
  <c r="G32"/>
  <c r="G20"/>
  <c r="I30" i="9"/>
  <c r="G30"/>
  <c r="G14"/>
  <c r="G10"/>
  <c r="I30" i="6"/>
  <c r="I15"/>
  <c r="K30"/>
  <c r="I29"/>
  <c r="I19"/>
  <c r="I31"/>
  <c r="I32"/>
  <c r="I13"/>
  <c r="I26"/>
  <c r="I17"/>
  <c r="I12"/>
  <c r="G24"/>
  <c r="I20"/>
  <c r="G12"/>
  <c r="I18"/>
  <c r="I27"/>
  <c r="I9"/>
  <c r="I33"/>
  <c r="G13"/>
  <c r="G21"/>
  <c r="I24"/>
  <c r="I36"/>
  <c r="I34"/>
  <c r="I7"/>
  <c r="I22"/>
  <c r="I16"/>
  <c r="I35"/>
  <c r="G15"/>
  <c r="G36"/>
  <c r="I21"/>
  <c r="K21"/>
  <c r="K20"/>
  <c r="K24"/>
  <c r="K36"/>
  <c r="K33"/>
  <c r="K10"/>
  <c r="K14"/>
  <c r="K27"/>
  <c r="K34"/>
  <c r="K11"/>
  <c r="K23"/>
  <c r="K22"/>
  <c r="K19"/>
  <c r="K35"/>
  <c r="K31"/>
  <c r="K28"/>
  <c r="K29"/>
  <c r="K8"/>
  <c r="K17"/>
  <c r="K12"/>
  <c r="K32"/>
  <c r="K25"/>
  <c r="K9"/>
  <c r="K26"/>
  <c r="I28"/>
  <c r="I25"/>
  <c r="I11"/>
  <c r="I14"/>
  <c r="I8"/>
  <c r="I10"/>
  <c r="G26"/>
  <c r="G35"/>
  <c r="G34"/>
  <c r="L34"/>
  <c r="G27"/>
  <c r="G25"/>
  <c r="G17"/>
  <c r="G23"/>
  <c r="G7"/>
  <c r="G29"/>
  <c r="K18"/>
  <c r="K7"/>
  <c r="K15"/>
  <c r="K13"/>
  <c r="G16"/>
  <c r="L16"/>
  <c r="G18"/>
  <c r="G9"/>
  <c r="G22"/>
  <c r="G19"/>
  <c r="G14"/>
  <c r="G33"/>
  <c r="G31"/>
  <c r="I28" i="10"/>
  <c r="I18"/>
  <c r="I26"/>
  <c r="I8"/>
  <c r="G8"/>
  <c r="L8" s="1"/>
  <c r="M8" s="1"/>
  <c r="I10"/>
  <c r="I11"/>
  <c r="G29"/>
  <c r="G25"/>
  <c r="G13"/>
  <c r="K10" i="9"/>
  <c r="K30"/>
  <c r="I13"/>
  <c r="I10"/>
  <c r="I14"/>
  <c r="I28"/>
  <c r="I16"/>
  <c r="I21"/>
  <c r="I12"/>
  <c r="I17"/>
  <c r="I25"/>
  <c r="I20"/>
  <c r="I27"/>
  <c r="I29"/>
  <c r="I26"/>
  <c r="I38"/>
  <c r="K17"/>
  <c r="K21"/>
  <c r="K25"/>
  <c r="K13"/>
  <c r="K12"/>
  <c r="K35"/>
  <c r="K14"/>
  <c r="K16"/>
  <c r="K27"/>
  <c r="K29"/>
  <c r="K20"/>
  <c r="K26"/>
  <c r="K28"/>
  <c r="K38"/>
  <c r="K8"/>
  <c r="K37"/>
  <c r="K36"/>
  <c r="K33"/>
  <c r="K34"/>
  <c r="K15"/>
  <c r="K9"/>
  <c r="K18"/>
  <c r="K7"/>
  <c r="K19"/>
  <c r="K22"/>
  <c r="K32"/>
  <c r="K24"/>
  <c r="K31"/>
  <c r="K11"/>
  <c r="I8"/>
  <c r="I37"/>
  <c r="I36"/>
  <c r="I33"/>
  <c r="I34"/>
  <c r="I15"/>
  <c r="I9"/>
  <c r="I18"/>
  <c r="I35"/>
  <c r="I7"/>
  <c r="I19"/>
  <c r="I22"/>
  <c r="I32"/>
  <c r="I24"/>
  <c r="I31"/>
  <c r="I11"/>
  <c r="G26"/>
  <c r="G27"/>
  <c r="G9"/>
  <c r="G34"/>
  <c r="G23"/>
  <c r="L23"/>
  <c r="G31"/>
  <c r="G25"/>
  <c r="G35"/>
  <c r="G38"/>
  <c r="G29"/>
  <c r="G18"/>
  <c r="G36"/>
  <c r="G32"/>
  <c r="G19"/>
  <c r="G13"/>
  <c r="G21"/>
  <c r="G28"/>
  <c r="G20"/>
  <c r="G16"/>
  <c r="G15"/>
  <c r="G33"/>
  <c r="G37"/>
  <c r="G8"/>
  <c r="G11"/>
  <c r="G24"/>
  <c r="G22"/>
  <c r="G7"/>
  <c r="G12"/>
  <c r="L27" i="6"/>
  <c r="L33"/>
  <c r="L9"/>
  <c r="L7"/>
  <c r="L11"/>
  <c r="L21"/>
  <c r="L24"/>
  <c r="L19"/>
  <c r="L17"/>
  <c r="L30"/>
  <c r="L35"/>
  <c r="L12"/>
  <c r="L18"/>
  <c r="L23"/>
  <c r="L13"/>
  <c r="L32"/>
  <c r="L10"/>
  <c r="L15"/>
  <c r="L20"/>
  <c r="L8"/>
  <c r="L31"/>
  <c r="L22"/>
  <c r="L29"/>
  <c r="L25"/>
  <c r="L26"/>
  <c r="L36"/>
  <c r="L28"/>
  <c r="L30" i="9"/>
  <c r="L10"/>
  <c r="L17"/>
  <c r="L14" i="6"/>
  <c r="L9" i="9"/>
  <c r="L16"/>
  <c r="L7"/>
  <c r="L38"/>
  <c r="L27"/>
  <c r="L21"/>
  <c r="L33"/>
  <c r="L13"/>
  <c r="L12"/>
  <c r="L20"/>
  <c r="L8"/>
  <c r="L31"/>
  <c r="L29"/>
  <c r="L22"/>
  <c r="L11"/>
  <c r="L18"/>
  <c r="L34"/>
  <c r="L26"/>
  <c r="L25"/>
  <c r="L14"/>
  <c r="L28"/>
  <c r="L15"/>
  <c r="L32"/>
  <c r="L24"/>
  <c r="L37"/>
  <c r="L19"/>
  <c r="L36"/>
  <c r="L35"/>
  <c r="L28" i="10" l="1"/>
  <c r="M28" s="1"/>
  <c r="G21"/>
  <c r="G19"/>
  <c r="L19" s="1"/>
  <c r="M19" s="1"/>
  <c r="G11"/>
  <c r="L11" s="1"/>
  <c r="M11" s="1"/>
  <c r="I15"/>
  <c r="I21"/>
  <c r="G7"/>
  <c r="L7" s="1"/>
  <c r="M7" s="1"/>
  <c r="I12"/>
  <c r="I23"/>
  <c r="I13"/>
  <c r="L13" s="1"/>
  <c r="M13" s="1"/>
  <c r="I27"/>
  <c r="G12"/>
  <c r="L12" s="1"/>
  <c r="M12" s="1"/>
  <c r="G10"/>
  <c r="L10" s="1"/>
  <c r="M10" s="1"/>
  <c r="K10"/>
  <c r="K29"/>
  <c r="K25"/>
  <c r="L25" s="1"/>
  <c r="M25" s="1"/>
  <c r="G14"/>
  <c r="G20"/>
  <c r="G23"/>
  <c r="L23" s="1"/>
  <c r="M23" s="1"/>
  <c r="G27"/>
  <c r="I22"/>
  <c r="G22"/>
  <c r="I20"/>
  <c r="I29"/>
  <c r="I17"/>
  <c r="I9"/>
  <c r="G9"/>
  <c r="L9" s="1"/>
  <c r="M9" s="1"/>
  <c r="G18"/>
  <c r="L18" s="1"/>
  <c r="M18" s="1"/>
  <c r="G24"/>
  <c r="G15"/>
  <c r="I24"/>
  <c r="G17"/>
  <c r="L17" s="1"/>
  <c r="M17" s="1"/>
  <c r="I14"/>
  <c r="I19"/>
  <c r="I16"/>
  <c r="L16" s="1"/>
  <c r="M16" s="1"/>
  <c r="I7"/>
  <c r="L29" l="1"/>
  <c r="M29" s="1"/>
  <c r="L27"/>
  <c r="M27" s="1"/>
  <c r="L24"/>
  <c r="M24" s="1"/>
  <c r="L14"/>
  <c r="M14" s="1"/>
  <c r="L15"/>
  <c r="M15" s="1"/>
  <c r="L22"/>
  <c r="M22" s="1"/>
  <c r="L20"/>
  <c r="M20" s="1"/>
  <c r="L21"/>
  <c r="M21" s="1"/>
</calcChain>
</file>

<file path=xl/sharedStrings.xml><?xml version="1.0" encoding="utf-8"?>
<sst xmlns="http://schemas.openxmlformats.org/spreadsheetml/2006/main" count="343" uniqueCount="173">
  <si>
    <t>№</t>
  </si>
  <si>
    <t>ФИО участника (полностью)</t>
  </si>
  <si>
    <t>Дата рождения</t>
  </si>
  <si>
    <t>Образовательное учреждение</t>
  </si>
  <si>
    <t>Фамилия, имя, отчество учителя (полностью)</t>
  </si>
  <si>
    <t>ПРОТОКОЛ</t>
  </si>
  <si>
    <t>Сокиркина Любовь Алексеевна</t>
  </si>
  <si>
    <t>Нимгирова Галина Ивановна</t>
  </si>
  <si>
    <t>Манжиков Петр Станиславович</t>
  </si>
  <si>
    <t>Буваева Саглара Очир-Горяевна</t>
  </si>
  <si>
    <t>Дженджиев Вячеслав Анжурович</t>
  </si>
  <si>
    <t>Соловьева Светлана Николаевна</t>
  </si>
  <si>
    <t>Читинова Надежда Владимировна</t>
  </si>
  <si>
    <t>Шургучиева Нина Андреевна</t>
  </si>
  <si>
    <t>Коокуева Людмила Геннадьевна</t>
  </si>
  <si>
    <t xml:space="preserve">ПРОТОКОЛ </t>
  </si>
  <si>
    <t>Максимальный балл -                                                                                              Дата проведения "23" ноября 2020г.</t>
  </si>
  <si>
    <t>Бадма-Гаряева Любовь Алексеевна</t>
  </si>
  <si>
    <t>Батинов Даян Саналович</t>
  </si>
  <si>
    <t>Уразалиев Мирхат Хамитович</t>
  </si>
  <si>
    <t>Василенко Антон Антонович</t>
  </si>
  <si>
    <t>Пастарнаков Виталий Анатольевич</t>
  </si>
  <si>
    <t>Нескребин Дмитрий Владимирович</t>
  </si>
  <si>
    <t>Цыкалов Ярослав Александрович</t>
  </si>
  <si>
    <t>Бембинов Галдан Самтанович</t>
  </si>
  <si>
    <t>Серкишев Евгений Николаевич</t>
  </si>
  <si>
    <t>Ясаев Ислам Хаш-Пашаевич</t>
  </si>
  <si>
    <t>Аверьянов Артем Алекович</t>
  </si>
  <si>
    <t>Пихтуров Дмитрий Дмитриевич</t>
  </si>
  <si>
    <t>Слободчиков Вячеслав Владимирович</t>
  </si>
  <si>
    <t>Цереев Артем Викторович</t>
  </si>
  <si>
    <t>Горяев Мингиян Григорьевич</t>
  </si>
  <si>
    <t>Дандаев Бадма Олегович</t>
  </si>
  <si>
    <t>Амхаев Данил Владимирович</t>
  </si>
  <si>
    <t>Нимгиров Мерген Байрович</t>
  </si>
  <si>
    <t>Бювеев Алтн Саврович</t>
  </si>
  <si>
    <t>Таран Андрей Александрович</t>
  </si>
  <si>
    <t>Бадмаев Эрдни Константинович</t>
  </si>
  <si>
    <t>Манджиев Доржи Николаевич</t>
  </si>
  <si>
    <t>Джапов Лиджи Александрович</t>
  </si>
  <si>
    <t>Милов Артем Романович</t>
  </si>
  <si>
    <t>Шарипов Савр Александрович</t>
  </si>
  <si>
    <t>Цац-Манджиев Артур Валерьевич</t>
  </si>
  <si>
    <t>Авадаев Бадма  Саналович</t>
  </si>
  <si>
    <t>Юань  Давид  Сяобович</t>
  </si>
  <si>
    <t>Очиров Басанг Николаевич</t>
  </si>
  <si>
    <t>Богзыков Айс Андреевич</t>
  </si>
  <si>
    <t>муниципального этапа Всероссийской олимпиады школьников 2020-2021уч. год    Физическая культура 9 класс (мальчики)</t>
  </si>
  <si>
    <t>муниципального этапа Всероссийской олимпиады школьников 2020-2021 уч. год    Физическая культура  10  класс (мальчики)</t>
  </si>
  <si>
    <t>Нохаев Тимур Александрович</t>
  </si>
  <si>
    <t>Нураев Александр Николаевич</t>
  </si>
  <si>
    <t>Ганзиков Александр Анатольевич</t>
  </si>
  <si>
    <t>Каманджаев Константин Мергенович</t>
  </si>
  <si>
    <t>Тюрбеев Дена Григорьевич</t>
  </si>
  <si>
    <t>Коняев Арлтан Арсланович</t>
  </si>
  <si>
    <t>Кичиков Санджи Александрович</t>
  </si>
  <si>
    <t>Гедерим Виталий Александрович</t>
  </si>
  <si>
    <t>Сангаджиев Мингиян Арсланович</t>
  </si>
  <si>
    <t>Бакланов Эсен Батрович</t>
  </si>
  <si>
    <t>Тишкеев Дорджи Владимирович</t>
  </si>
  <si>
    <t>Нуксунов Алан Тимурович</t>
  </si>
  <si>
    <t>Култаев Арслан Русланович</t>
  </si>
  <si>
    <t>Сангаджиев Дорджи Викторович</t>
  </si>
  <si>
    <t>Баканов Егор Викторович</t>
  </si>
  <si>
    <t>Бамбышев Алтн Церенович</t>
  </si>
  <si>
    <t>Церенов Тагир Николаевич</t>
  </si>
  <si>
    <t>Манжиков Бадма Аркадьевич</t>
  </si>
  <si>
    <t>Матвенов Кирилл Евгеньевич</t>
  </si>
  <si>
    <t>Баденов Виктор Станиславович</t>
  </si>
  <si>
    <t>муниципального этапа Всероссийской олимпиады школьников 2020-2021 уч. год    Физическая культура  11 класс (мальчики)</t>
  </si>
  <si>
    <t>Адучиев Санчир Эрдниевич</t>
  </si>
  <si>
    <t>Шейдаев Эльдар Махмудович</t>
  </si>
  <si>
    <t>Опаев Басанг Лиджиевич</t>
  </si>
  <si>
    <t>Дорджиев Алтан Артурович</t>
  </si>
  <si>
    <t>Селезнев Даниил Анатольевич</t>
  </si>
  <si>
    <t>Бембинов Владимир Олегович</t>
  </si>
  <si>
    <t>Мондрунов Эльвег Вячеславович</t>
  </si>
  <si>
    <t>Няминов Данир Батырович</t>
  </si>
  <si>
    <t>Шулаев Олег Владимирович</t>
  </si>
  <si>
    <t>Чурюмов Эренцен Сергеевич</t>
  </si>
  <si>
    <t>Атюшев Тимир Эдуардович</t>
  </si>
  <si>
    <t>Чевдюев Владимир Васильевич</t>
  </si>
  <si>
    <t>Бадмаев Давид Вячеславович</t>
  </si>
  <si>
    <t xml:space="preserve">Сосвиков Дмитрий Саналович </t>
  </si>
  <si>
    <t>Бадаев Алдар Мингиянович</t>
  </si>
  <si>
    <t>Сангаджиев Виктор Борисович</t>
  </si>
  <si>
    <t>Сарангов Байннамсыр Саналович</t>
  </si>
  <si>
    <t>Тюрбеев Дорджи Эрикович</t>
  </si>
  <si>
    <t>Ванькаев Адьян Саналович</t>
  </si>
  <si>
    <t>Костиков Очир Алексеевич</t>
  </si>
  <si>
    <t>Громов Егор Дмитриевич</t>
  </si>
  <si>
    <t>Ланцинов Эльдар Данилович</t>
  </si>
  <si>
    <t>Менкеев  Роман  Сананович</t>
  </si>
  <si>
    <t>Хечиев Эрдня  Александрович</t>
  </si>
  <si>
    <t>Адзеев Денис  Саналович</t>
  </si>
  <si>
    <t>Баулкин  Джангр Сергеевич</t>
  </si>
  <si>
    <t>Идатиев  Адьян  Басангович</t>
  </si>
  <si>
    <t>Мамаев  Артур  Арсенович</t>
  </si>
  <si>
    <t>Харлашкеев  Анга  Наранович</t>
  </si>
  <si>
    <t>Очуров    Даян   Павлович</t>
  </si>
  <si>
    <t>Манджиев Артур Баатрович</t>
  </si>
  <si>
    <t>Данилова Ольга Николаевна</t>
  </si>
  <si>
    <t>Лиджанов Альберт Вячеславович</t>
  </si>
  <si>
    <t>Тараев Санчир Адишевич</t>
  </si>
  <si>
    <t>Коробкин Никита Дмитриевич</t>
  </si>
  <si>
    <t>Бамбаева Людмила Лазаревна</t>
  </si>
  <si>
    <t>Мутьянов Адьян Хонгорович</t>
  </si>
  <si>
    <t>11.12 2004</t>
  </si>
  <si>
    <t>Манджиев Арлтан  Бадмаевич</t>
  </si>
  <si>
    <t>Горяев Баатр Николаевич</t>
  </si>
  <si>
    <t>Коростылева Анжелика Георгиевна</t>
  </si>
  <si>
    <t>Ченкалеев Давид Евгеньевич</t>
  </si>
  <si>
    <t>Коростылева  Анжелика Георгиевна</t>
  </si>
  <si>
    <t>Дорждеев Владимир Евгеньевич</t>
  </si>
  <si>
    <t>Болдырев Кирилл Александрович</t>
  </si>
  <si>
    <t>Лялин Эрдни Николаевич</t>
  </si>
  <si>
    <t>Кензеев Алдар Мергенович</t>
  </si>
  <si>
    <t>Серегин Константин Петрович</t>
  </si>
  <si>
    <t>Бюткаев Владислав Евгеньевич</t>
  </si>
  <si>
    <t>МБОУ "КЭГ"</t>
  </si>
  <si>
    <t>МБОУ "РНГ"</t>
  </si>
  <si>
    <t>МБОУ "СОШ № 2"</t>
  </si>
  <si>
    <t>МБОУ "СОШ № 3"</t>
  </si>
  <si>
    <t>МБОУ "СОШ № 10"</t>
  </si>
  <si>
    <t>МБОУ "СОШ № 12"</t>
  </si>
  <si>
    <t>МБОУ "СОШ № 17"</t>
  </si>
  <si>
    <t>МБОУ "СОШ № 18"</t>
  </si>
  <si>
    <t>МБОУ "СОШ № 20"</t>
  </si>
  <si>
    <t>МБОУ «ЭМГ»</t>
  </si>
  <si>
    <t>МБОУ "ЭТЛ"</t>
  </si>
  <si>
    <t>МБОУ "ЭКГ"</t>
  </si>
  <si>
    <t>МБОУ "СОШ № 21"</t>
  </si>
  <si>
    <t>ФИО участника                                                   (полностью)</t>
  </si>
  <si>
    <t>Всего баллов</t>
  </si>
  <si>
    <t>Процент выполнения</t>
  </si>
  <si>
    <t>Результат</t>
  </si>
  <si>
    <t>Балл</t>
  </si>
  <si>
    <t>МБОУ  "РНГ"</t>
  </si>
  <si>
    <t>МБОУ "СОШ №3"</t>
  </si>
  <si>
    <t>МБОУ "СОШ №12"</t>
  </si>
  <si>
    <t>МБОУ "СОШ №17"</t>
  </si>
  <si>
    <t>МБОУ "СОШ №18"</t>
  </si>
  <si>
    <t>МБОУ "СОШ №20"</t>
  </si>
  <si>
    <t>МБОУ "СОШ №21"</t>
  </si>
  <si>
    <t>Теоретико-методический  тур  (мах 20 б.)</t>
  </si>
  <si>
    <t>Практика № 1 (акробатика)          (мах 40 б.)</t>
  </si>
  <si>
    <t>Практика № 2 (баскетбол)                 (мах 40 б.)</t>
  </si>
  <si>
    <t>ТЕОРИЯ</t>
  </si>
  <si>
    <t>АКРОБАТИКА</t>
  </si>
  <si>
    <t>БАСКЕТБОЛ</t>
  </si>
  <si>
    <t>Кол баллов</t>
  </si>
  <si>
    <t>/Лялин Э.Н./</t>
  </si>
  <si>
    <t>Председатель жюри: _________</t>
  </si>
  <si>
    <t>Бадмаев Эрдем Александрович</t>
  </si>
  <si>
    <t>Менкенов Бадма Андреевич</t>
  </si>
  <si>
    <t>МБОУ "ЭЛ"</t>
  </si>
  <si>
    <t>Бурлаков Николай Владимирович</t>
  </si>
  <si>
    <t>Эрдни-Горяев Наран Юрьевич</t>
  </si>
  <si>
    <t>МБОУ "СОШ №10"</t>
  </si>
  <si>
    <t>Манджиев Айгур Николаевич</t>
  </si>
  <si>
    <t>Тишин Виталий Александрович</t>
  </si>
  <si>
    <t>Чудеев Владимир Васильевич</t>
  </si>
  <si>
    <t>Макрушин Дмитрий Анатольевич</t>
  </si>
  <si>
    <t>Шараев Намср Сергеевич</t>
  </si>
  <si>
    <t>Максимов Байрсан Константинович</t>
  </si>
  <si>
    <t>Председатель жюри: __________</t>
  </si>
  <si>
    <t>Члены жюри: _____________</t>
  </si>
  <si>
    <t>/Ходеев Е. Б./</t>
  </si>
  <si>
    <t xml:space="preserve">                ____________________</t>
  </si>
  <si>
    <t>/Нимгирова Г. И./</t>
  </si>
  <si>
    <t>Максимальный балл -      100                                                                                       Дата проведения "23" ноября  2020 г.</t>
  </si>
  <si>
    <t>Максимальный балл -        100                                                                                      Дата проведения "23" ноября  2020 г.</t>
  </si>
  <si>
    <t>Председатель жюри: _______</t>
  </si>
</sst>
</file>

<file path=xl/styles.xml><?xml version="1.0" encoding="utf-8"?>
<styleSheet xmlns="http://schemas.openxmlformats.org/spreadsheetml/2006/main">
  <numFmts count="2">
    <numFmt numFmtId="178" formatCode="0.0"/>
    <numFmt numFmtId="183" formatCode="0.0%"/>
  </numFmts>
  <fonts count="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/>
    </xf>
    <xf numFmtId="178" fontId="0" fillId="2" borderId="1" xfId="0" applyNumberFormat="1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178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top"/>
    </xf>
    <xf numFmtId="178" fontId="3" fillId="2" borderId="1" xfId="0" applyNumberFormat="1" applyFont="1" applyFill="1" applyBorder="1" applyAlignment="1">
      <alignment vertical="center"/>
    </xf>
    <xf numFmtId="0" fontId="0" fillId="0" borderId="1" xfId="0" applyBorder="1" applyAlignment="1"/>
    <xf numFmtId="178" fontId="0" fillId="2" borderId="1" xfId="0" applyNumberFormat="1" applyFill="1" applyBorder="1" applyAlignment="1"/>
    <xf numFmtId="178" fontId="0" fillId="0" borderId="1" xfId="0" applyNumberFormat="1" applyBorder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78" fontId="3" fillId="0" borderId="1" xfId="0" applyNumberFormat="1" applyFont="1" applyBorder="1" applyAlignment="1">
      <alignment wrapText="1"/>
    </xf>
    <xf numFmtId="178" fontId="3" fillId="0" borderId="1" xfId="0" applyNumberFormat="1" applyFont="1" applyBorder="1" applyAlignment="1"/>
    <xf numFmtId="178" fontId="4" fillId="0" borderId="1" xfId="0" applyNumberFormat="1" applyFont="1" applyBorder="1" applyAlignment="1">
      <alignment wrapText="1"/>
    </xf>
    <xf numFmtId="178" fontId="3" fillId="0" borderId="1" xfId="0" applyNumberFormat="1" applyFont="1" applyFill="1" applyBorder="1" applyAlignment="1">
      <alignment wrapText="1"/>
    </xf>
    <xf numFmtId="178" fontId="0" fillId="0" borderId="1" xfId="0" applyNumberFormat="1" applyFont="1" applyBorder="1" applyAlignment="1"/>
    <xf numFmtId="178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178" fontId="3" fillId="2" borderId="0" xfId="0" applyNumberFormat="1" applyFont="1" applyFill="1" applyBorder="1" applyAlignment="1">
      <alignment vertical="center"/>
    </xf>
    <xf numFmtId="178" fontId="0" fillId="2" borderId="0" xfId="0" applyNumberFormat="1" applyFill="1" applyBorder="1" applyAlignment="1"/>
    <xf numFmtId="2" fontId="0" fillId="0" borderId="1" xfId="0" applyNumberFormat="1" applyBorder="1" applyAlignment="1"/>
    <xf numFmtId="0" fontId="0" fillId="0" borderId="1" xfId="0" applyFill="1" applyBorder="1" applyAlignment="1"/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left"/>
    </xf>
    <xf numFmtId="14" fontId="0" fillId="0" borderId="1" xfId="0" applyNumberFormat="1" applyBorder="1"/>
    <xf numFmtId="2" fontId="0" fillId="0" borderId="1" xfId="0" applyNumberFormat="1" applyBorder="1"/>
    <xf numFmtId="0" fontId="3" fillId="0" borderId="1" xfId="0" applyFont="1" applyFill="1" applyBorder="1" applyAlignment="1">
      <alignment horizontal="right"/>
    </xf>
    <xf numFmtId="178" fontId="3" fillId="0" borderId="1" xfId="0" applyNumberFormat="1" applyFont="1" applyFill="1" applyBorder="1" applyAlignment="1"/>
    <xf numFmtId="183" fontId="0" fillId="0" borderId="1" xfId="1" applyNumberFormat="1" applyFont="1" applyBorder="1" applyAlignment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83" fontId="5" fillId="0" borderId="1" xfId="1" applyNumberFormat="1" applyFont="1" applyBorder="1" applyAlignment="1"/>
    <xf numFmtId="0" fontId="6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/>
    <xf numFmtId="183" fontId="5" fillId="0" borderId="1" xfId="1" applyNumberFormat="1" applyFont="1" applyBorder="1" applyAlignment="1">
      <alignment horizontal="center"/>
    </xf>
    <xf numFmtId="183" fontId="5" fillId="0" borderId="1" xfId="1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43"/>
  <sheetViews>
    <sheetView topLeftCell="A6" zoomScale="70" zoomScaleNormal="70" workbookViewId="0">
      <selection activeCell="B41" sqref="B41:D43"/>
    </sheetView>
  </sheetViews>
  <sheetFormatPr defaultRowHeight="12.75"/>
  <cols>
    <col min="1" max="1" width="4.85546875" customWidth="1"/>
    <col min="2" max="2" width="34.5703125" customWidth="1"/>
    <col min="3" max="3" width="11.7109375" customWidth="1"/>
    <col min="4" max="4" width="17.85546875" customWidth="1"/>
    <col min="5" max="5" width="30.5703125" customWidth="1"/>
    <col min="8" max="8" width="8.85546875" customWidth="1"/>
  </cols>
  <sheetData>
    <row r="1" spans="1:19">
      <c r="A1" s="84" t="s">
        <v>5</v>
      </c>
      <c r="B1" s="84"/>
      <c r="C1" s="84"/>
      <c r="D1" s="84"/>
      <c r="E1" s="84"/>
      <c r="F1" s="84"/>
      <c r="G1" s="84"/>
      <c r="H1" s="84"/>
    </row>
    <row r="2" spans="1:19">
      <c r="A2" s="84" t="s">
        <v>47</v>
      </c>
      <c r="B2" s="84"/>
      <c r="C2" s="84"/>
      <c r="D2" s="84"/>
      <c r="E2" s="84"/>
      <c r="F2" s="84"/>
      <c r="G2" s="84"/>
      <c r="H2" s="84"/>
    </row>
    <row r="3" spans="1:19">
      <c r="A3" s="84" t="s">
        <v>170</v>
      </c>
      <c r="B3" s="84"/>
      <c r="C3" s="84"/>
      <c r="D3" s="84"/>
      <c r="E3" s="84"/>
      <c r="F3" s="84"/>
      <c r="G3" s="84"/>
      <c r="H3" s="84"/>
    </row>
    <row r="4" spans="1:19">
      <c r="A4" s="3"/>
      <c r="B4" s="3"/>
      <c r="C4" s="3"/>
      <c r="D4" s="3"/>
      <c r="E4" s="3"/>
      <c r="F4" s="3"/>
      <c r="G4" s="3"/>
      <c r="H4" s="3"/>
    </row>
    <row r="5" spans="1:19" ht="39.75" customHeight="1">
      <c r="A5" s="85" t="s">
        <v>0</v>
      </c>
      <c r="B5" s="87" t="s">
        <v>132</v>
      </c>
      <c r="C5" s="87" t="s">
        <v>2</v>
      </c>
      <c r="D5" s="87" t="s">
        <v>3</v>
      </c>
      <c r="E5" s="87" t="s">
        <v>4</v>
      </c>
      <c r="F5" s="80" t="s">
        <v>144</v>
      </c>
      <c r="G5" s="81"/>
      <c r="H5" s="80" t="s">
        <v>145</v>
      </c>
      <c r="I5" s="81"/>
      <c r="J5" s="80" t="s">
        <v>146</v>
      </c>
      <c r="K5" s="81"/>
      <c r="L5" s="82" t="s">
        <v>133</v>
      </c>
      <c r="M5" s="82" t="s">
        <v>134</v>
      </c>
      <c r="N5" s="89" t="s">
        <v>147</v>
      </c>
      <c r="O5" s="89"/>
      <c r="P5" s="78" t="s">
        <v>148</v>
      </c>
      <c r="Q5" s="79"/>
      <c r="R5" s="78" t="s">
        <v>149</v>
      </c>
      <c r="S5" s="79"/>
    </row>
    <row r="6" spans="1:19" ht="38.25" customHeight="1">
      <c r="A6" s="86"/>
      <c r="B6" s="88"/>
      <c r="C6" s="88"/>
      <c r="D6" s="88"/>
      <c r="E6" s="88"/>
      <c r="F6" s="27" t="s">
        <v>135</v>
      </c>
      <c r="G6" s="30" t="s">
        <v>136</v>
      </c>
      <c r="H6" s="27" t="s">
        <v>135</v>
      </c>
      <c r="I6" s="30" t="s">
        <v>136</v>
      </c>
      <c r="J6" s="27" t="s">
        <v>135</v>
      </c>
      <c r="K6" s="30" t="s">
        <v>136</v>
      </c>
      <c r="L6" s="83"/>
      <c r="M6" s="83"/>
      <c r="N6" s="31" t="s">
        <v>150</v>
      </c>
      <c r="O6" s="32">
        <v>20</v>
      </c>
      <c r="P6" s="25"/>
      <c r="Q6" s="32">
        <v>40</v>
      </c>
      <c r="R6" s="25"/>
      <c r="S6" s="32">
        <v>40</v>
      </c>
    </row>
    <row r="7" spans="1:19" ht="12" customHeight="1">
      <c r="A7" s="4">
        <v>1</v>
      </c>
      <c r="B7" s="5" t="s">
        <v>116</v>
      </c>
      <c r="C7" s="8">
        <v>38624</v>
      </c>
      <c r="D7" s="4" t="s">
        <v>131</v>
      </c>
      <c r="E7" s="1" t="s">
        <v>117</v>
      </c>
      <c r="F7" s="1">
        <v>29</v>
      </c>
      <c r="G7" s="42">
        <f t="shared" ref="G7:G38" si="0">$O$6*F7/$O$7</f>
        <v>18.70967741935484</v>
      </c>
      <c r="H7" s="54">
        <v>10</v>
      </c>
      <c r="I7" s="44">
        <f t="shared" ref="I7:I38" si="1">$Q$6*H7/$Q$7</f>
        <v>40</v>
      </c>
      <c r="J7" s="66">
        <v>36</v>
      </c>
      <c r="K7" s="44">
        <f t="shared" ref="K7:K38" si="2">($S$6*$S$7)/J7</f>
        <v>37.56666666666667</v>
      </c>
      <c r="L7" s="45">
        <f t="shared" ref="L7:L38" si="3">G7+I7+K7</f>
        <v>96.27634408602151</v>
      </c>
      <c r="M7" s="77">
        <f>L7/100</f>
        <v>0.96276344086021515</v>
      </c>
      <c r="N7" s="33"/>
      <c r="O7" s="28">
        <f>LARGE(F7:F36,1)</f>
        <v>31</v>
      </c>
      <c r="P7" s="32"/>
      <c r="Q7" s="28">
        <f>LARGE(H7:H36,1)</f>
        <v>10</v>
      </c>
      <c r="R7" s="32"/>
      <c r="S7" s="28">
        <f>SMALL(J7:J36,1)</f>
        <v>33.81</v>
      </c>
    </row>
    <row r="8" spans="1:19">
      <c r="A8" s="4">
        <v>2</v>
      </c>
      <c r="B8" s="5" t="s">
        <v>114</v>
      </c>
      <c r="C8" s="8">
        <v>38721</v>
      </c>
      <c r="D8" s="4" t="s">
        <v>131</v>
      </c>
      <c r="E8" s="1" t="s">
        <v>115</v>
      </c>
      <c r="F8" s="1">
        <v>23.5</v>
      </c>
      <c r="G8" s="42">
        <f t="shared" si="0"/>
        <v>15.161290322580646</v>
      </c>
      <c r="H8" s="54">
        <v>10</v>
      </c>
      <c r="I8" s="44">
        <f t="shared" si="1"/>
        <v>40</v>
      </c>
      <c r="J8" s="66">
        <v>37</v>
      </c>
      <c r="K8" s="44">
        <f t="shared" si="2"/>
        <v>36.551351351351357</v>
      </c>
      <c r="L8" s="45">
        <f t="shared" si="3"/>
        <v>91.712641673932012</v>
      </c>
      <c r="M8" s="96">
        <f t="shared" ref="M8:M38" si="4">L8/100</f>
        <v>0.91712641673932016</v>
      </c>
    </row>
    <row r="9" spans="1:19">
      <c r="A9" s="4">
        <v>3</v>
      </c>
      <c r="B9" s="4" t="s">
        <v>27</v>
      </c>
      <c r="C9" s="2">
        <v>38438</v>
      </c>
      <c r="D9" s="4" t="s">
        <v>124</v>
      </c>
      <c r="E9" s="4" t="s">
        <v>7</v>
      </c>
      <c r="F9" s="46">
        <v>29</v>
      </c>
      <c r="G9" s="42">
        <f t="shared" si="0"/>
        <v>18.70967741935484</v>
      </c>
      <c r="H9" s="55">
        <v>9.5</v>
      </c>
      <c r="I9" s="44">
        <f t="shared" si="1"/>
        <v>38</v>
      </c>
      <c r="J9" s="43">
        <v>39.06</v>
      </c>
      <c r="K9" s="44">
        <f t="shared" si="2"/>
        <v>34.623655913978496</v>
      </c>
      <c r="L9" s="45">
        <f t="shared" si="3"/>
        <v>91.333333333333343</v>
      </c>
      <c r="M9" s="96">
        <f t="shared" si="4"/>
        <v>0.91333333333333344</v>
      </c>
    </row>
    <row r="10" spans="1:19" ht="14.1" customHeight="1">
      <c r="A10" s="4">
        <v>4</v>
      </c>
      <c r="B10" s="28" t="s">
        <v>153</v>
      </c>
      <c r="C10" s="73">
        <v>38492</v>
      </c>
      <c r="D10" s="4" t="s">
        <v>131</v>
      </c>
      <c r="E10" s="1" t="s">
        <v>115</v>
      </c>
      <c r="F10" s="28">
        <v>21</v>
      </c>
      <c r="G10" s="42">
        <f t="shared" si="0"/>
        <v>13.548387096774194</v>
      </c>
      <c r="H10" s="28">
        <v>9.3000000000000007</v>
      </c>
      <c r="I10" s="44">
        <f t="shared" si="1"/>
        <v>37.200000000000003</v>
      </c>
      <c r="J10" s="74">
        <v>35.049999999999997</v>
      </c>
      <c r="K10" s="44">
        <f t="shared" si="2"/>
        <v>38.584878744650503</v>
      </c>
      <c r="L10" s="45">
        <f t="shared" si="3"/>
        <v>89.333265841424691</v>
      </c>
      <c r="M10" s="96">
        <f t="shared" si="4"/>
        <v>0.89333265841424692</v>
      </c>
    </row>
    <row r="11" spans="1:19" ht="14.1" customHeight="1">
      <c r="A11" s="4">
        <v>5</v>
      </c>
      <c r="B11" s="5" t="s">
        <v>31</v>
      </c>
      <c r="C11" s="8">
        <v>38810</v>
      </c>
      <c r="D11" s="4" t="s">
        <v>125</v>
      </c>
      <c r="E11" s="5" t="s">
        <v>8</v>
      </c>
      <c r="F11" s="1">
        <v>19</v>
      </c>
      <c r="G11" s="42">
        <f t="shared" si="0"/>
        <v>12.258064516129032</v>
      </c>
      <c r="H11" s="54">
        <v>9.5</v>
      </c>
      <c r="I11" s="44">
        <f t="shared" si="1"/>
        <v>38</v>
      </c>
      <c r="J11" s="29">
        <v>37.74</v>
      </c>
      <c r="K11" s="44">
        <f t="shared" si="2"/>
        <v>35.834658187599366</v>
      </c>
      <c r="L11" s="45">
        <f t="shared" si="3"/>
        <v>86.092722703728398</v>
      </c>
      <c r="M11" s="96">
        <f t="shared" si="4"/>
        <v>0.86092722703728397</v>
      </c>
    </row>
    <row r="12" spans="1:19" ht="13.5" thickBot="1">
      <c r="A12" s="4">
        <v>6</v>
      </c>
      <c r="B12" s="4" t="s">
        <v>28</v>
      </c>
      <c r="C12" s="72">
        <v>38772</v>
      </c>
      <c r="D12" s="4" t="s">
        <v>124</v>
      </c>
      <c r="E12" s="4" t="s">
        <v>7</v>
      </c>
      <c r="F12" s="46">
        <v>27</v>
      </c>
      <c r="G12" s="42">
        <f t="shared" si="0"/>
        <v>17.419354838709676</v>
      </c>
      <c r="H12" s="55">
        <v>8</v>
      </c>
      <c r="I12" s="44">
        <f t="shared" si="1"/>
        <v>32</v>
      </c>
      <c r="J12" s="43">
        <v>37.630000000000003</v>
      </c>
      <c r="K12" s="44">
        <f t="shared" si="2"/>
        <v>35.939410045176722</v>
      </c>
      <c r="L12" s="45">
        <f t="shared" si="3"/>
        <v>85.358764883886408</v>
      </c>
      <c r="M12" s="96">
        <f t="shared" si="4"/>
        <v>0.85358764883886407</v>
      </c>
    </row>
    <row r="13" spans="1:19" ht="14.1" customHeight="1">
      <c r="A13" s="4">
        <v>7</v>
      </c>
      <c r="B13" s="6" t="s">
        <v>32</v>
      </c>
      <c r="C13" s="7">
        <v>38657</v>
      </c>
      <c r="D13" s="4" t="s">
        <v>125</v>
      </c>
      <c r="E13" s="6" t="s">
        <v>9</v>
      </c>
      <c r="F13" s="52">
        <v>15.5</v>
      </c>
      <c r="G13" s="42">
        <f t="shared" si="0"/>
        <v>10</v>
      </c>
      <c r="H13" s="56">
        <v>9.5</v>
      </c>
      <c r="I13" s="44">
        <f t="shared" si="1"/>
        <v>38</v>
      </c>
      <c r="J13" s="29">
        <v>38.25</v>
      </c>
      <c r="K13" s="44">
        <f t="shared" si="2"/>
        <v>35.356862745098042</v>
      </c>
      <c r="L13" s="45">
        <f t="shared" si="3"/>
        <v>83.356862745098042</v>
      </c>
      <c r="M13" s="96">
        <f t="shared" si="4"/>
        <v>0.83356862745098037</v>
      </c>
    </row>
    <row r="14" spans="1:19" ht="14.1" customHeight="1">
      <c r="A14" s="4">
        <v>8</v>
      </c>
      <c r="B14" s="12" t="s">
        <v>103</v>
      </c>
      <c r="C14" s="24">
        <v>38633</v>
      </c>
      <c r="D14" s="11" t="s">
        <v>130</v>
      </c>
      <c r="E14" s="11" t="s">
        <v>101</v>
      </c>
      <c r="F14" s="46">
        <v>11</v>
      </c>
      <c r="G14" s="42">
        <f t="shared" si="0"/>
        <v>7.096774193548387</v>
      </c>
      <c r="H14" s="55">
        <v>9</v>
      </c>
      <c r="I14" s="44">
        <f t="shared" si="1"/>
        <v>36</v>
      </c>
      <c r="J14" s="66">
        <v>34.090000000000003</v>
      </c>
      <c r="K14" s="44">
        <f t="shared" si="2"/>
        <v>39.671457905544145</v>
      </c>
      <c r="L14" s="45">
        <f t="shared" si="3"/>
        <v>82.768232099092529</v>
      </c>
      <c r="M14" s="96">
        <f t="shared" si="4"/>
        <v>0.82768232099092531</v>
      </c>
    </row>
    <row r="15" spans="1:19" ht="14.1" customHeight="1">
      <c r="A15" s="4">
        <v>9</v>
      </c>
      <c r="B15" s="4" t="s">
        <v>30</v>
      </c>
      <c r="C15" s="2">
        <v>38521</v>
      </c>
      <c r="D15" s="4" t="s">
        <v>124</v>
      </c>
      <c r="E15" s="4" t="s">
        <v>7</v>
      </c>
      <c r="F15" s="46">
        <v>22</v>
      </c>
      <c r="G15" s="42">
        <f t="shared" si="0"/>
        <v>14.193548387096774</v>
      </c>
      <c r="H15" s="55">
        <v>9</v>
      </c>
      <c r="I15" s="44">
        <f t="shared" si="1"/>
        <v>36</v>
      </c>
      <c r="J15" s="43">
        <v>43.94</v>
      </c>
      <c r="K15" s="44">
        <f t="shared" si="2"/>
        <v>30.778334091943563</v>
      </c>
      <c r="L15" s="45">
        <f t="shared" si="3"/>
        <v>80.971882479040346</v>
      </c>
      <c r="M15" s="96">
        <f t="shared" si="4"/>
        <v>0.80971882479040347</v>
      </c>
    </row>
    <row r="16" spans="1:19" ht="14.1" customHeight="1">
      <c r="A16" s="4">
        <v>10</v>
      </c>
      <c r="B16" s="19" t="s">
        <v>43</v>
      </c>
      <c r="C16" s="20">
        <v>38512</v>
      </c>
      <c r="D16" s="19" t="s">
        <v>128</v>
      </c>
      <c r="E16" s="19" t="s">
        <v>17</v>
      </c>
      <c r="F16" s="47">
        <v>11</v>
      </c>
      <c r="G16" s="42">
        <f t="shared" si="0"/>
        <v>7.096774193548387</v>
      </c>
      <c r="H16" s="58">
        <v>8.3000000000000007</v>
      </c>
      <c r="I16" s="44">
        <f t="shared" si="1"/>
        <v>33.200000000000003</v>
      </c>
      <c r="J16" s="47">
        <v>34.43</v>
      </c>
      <c r="K16" s="44">
        <f t="shared" si="2"/>
        <v>39.279697937844908</v>
      </c>
      <c r="L16" s="45">
        <f t="shared" si="3"/>
        <v>79.576472131393302</v>
      </c>
      <c r="M16" s="96">
        <f t="shared" si="4"/>
        <v>0.79576472131393305</v>
      </c>
    </row>
    <row r="17" spans="1:60" ht="14.1" customHeight="1">
      <c r="A17" s="4">
        <v>11</v>
      </c>
      <c r="B17" s="11" t="s">
        <v>102</v>
      </c>
      <c r="C17" s="24">
        <v>38539</v>
      </c>
      <c r="D17" s="11" t="s">
        <v>130</v>
      </c>
      <c r="E17" s="11" t="s">
        <v>101</v>
      </c>
      <c r="F17" s="50">
        <v>19.5</v>
      </c>
      <c r="G17" s="42">
        <f t="shared" si="0"/>
        <v>12.580645161290322</v>
      </c>
      <c r="H17" s="59">
        <v>8.1</v>
      </c>
      <c r="I17" s="44">
        <f t="shared" si="1"/>
        <v>32.4</v>
      </c>
      <c r="J17" s="66">
        <v>39.75</v>
      </c>
      <c r="K17" s="44">
        <f t="shared" si="2"/>
        <v>34.022641509433967</v>
      </c>
      <c r="L17" s="45">
        <f t="shared" si="3"/>
        <v>79.003286670724293</v>
      </c>
      <c r="M17" s="96">
        <f t="shared" si="4"/>
        <v>0.79003286670724293</v>
      </c>
    </row>
    <row r="18" spans="1:60" ht="14.1" customHeight="1">
      <c r="A18" s="4">
        <v>12</v>
      </c>
      <c r="B18" s="4" t="s">
        <v>22</v>
      </c>
      <c r="C18" s="2">
        <v>38490</v>
      </c>
      <c r="D18" s="4" t="s">
        <v>121</v>
      </c>
      <c r="E18" s="4" t="s">
        <v>21</v>
      </c>
      <c r="F18" s="46">
        <v>8</v>
      </c>
      <c r="G18" s="42">
        <f t="shared" si="0"/>
        <v>5.161290322580645</v>
      </c>
      <c r="H18" s="55">
        <v>8</v>
      </c>
      <c r="I18" s="44">
        <f t="shared" si="1"/>
        <v>32</v>
      </c>
      <c r="J18" s="43">
        <v>33.81</v>
      </c>
      <c r="K18" s="44">
        <f t="shared" si="2"/>
        <v>40</v>
      </c>
      <c r="L18" s="45">
        <f t="shared" si="3"/>
        <v>77.161290322580641</v>
      </c>
      <c r="M18" s="96">
        <f t="shared" si="4"/>
        <v>0.77161290322580645</v>
      </c>
    </row>
    <row r="19" spans="1:60" ht="14.1" customHeight="1">
      <c r="A19" s="4">
        <v>13</v>
      </c>
      <c r="B19" s="11" t="s">
        <v>100</v>
      </c>
      <c r="C19" s="24">
        <v>38489</v>
      </c>
      <c r="D19" s="11" t="s">
        <v>130</v>
      </c>
      <c r="E19" s="11" t="s">
        <v>101</v>
      </c>
      <c r="F19" s="50">
        <v>10.5</v>
      </c>
      <c r="G19" s="42">
        <f t="shared" si="0"/>
        <v>6.774193548387097</v>
      </c>
      <c r="H19" s="59">
        <v>10</v>
      </c>
      <c r="I19" s="44">
        <f t="shared" si="1"/>
        <v>40</v>
      </c>
      <c r="J19" s="66">
        <v>45.68</v>
      </c>
      <c r="K19" s="44">
        <f t="shared" si="2"/>
        <v>29.60595446584939</v>
      </c>
      <c r="L19" s="45">
        <f t="shared" si="3"/>
        <v>76.380148014236482</v>
      </c>
      <c r="M19" s="96">
        <f t="shared" si="4"/>
        <v>0.76380148014236482</v>
      </c>
    </row>
    <row r="20" spans="1:60" ht="14.1" customHeight="1">
      <c r="A20" s="4">
        <v>14</v>
      </c>
      <c r="B20" s="5" t="s">
        <v>29</v>
      </c>
      <c r="C20" s="2">
        <v>38679</v>
      </c>
      <c r="D20" s="4" t="s">
        <v>124</v>
      </c>
      <c r="E20" s="4" t="s">
        <v>7</v>
      </c>
      <c r="F20" s="46">
        <v>16</v>
      </c>
      <c r="G20" s="42">
        <f t="shared" si="0"/>
        <v>10.32258064516129</v>
      </c>
      <c r="H20" s="55">
        <v>7.5</v>
      </c>
      <c r="I20" s="44">
        <f t="shared" si="1"/>
        <v>30</v>
      </c>
      <c r="J20" s="43">
        <v>37.85</v>
      </c>
      <c r="K20" s="44">
        <f t="shared" si="2"/>
        <v>35.730515191545578</v>
      </c>
      <c r="L20" s="45">
        <f t="shared" si="3"/>
        <v>76.053095836706859</v>
      </c>
      <c r="M20" s="96">
        <f t="shared" si="4"/>
        <v>0.76053095836706863</v>
      </c>
    </row>
    <row r="21" spans="1:60" ht="14.1" customHeight="1">
      <c r="A21" s="4">
        <v>15</v>
      </c>
      <c r="B21" s="5" t="s">
        <v>46</v>
      </c>
      <c r="C21" s="8">
        <v>38633</v>
      </c>
      <c r="D21" s="5" t="s">
        <v>129</v>
      </c>
      <c r="E21" s="5" t="s">
        <v>14</v>
      </c>
      <c r="F21" s="1">
        <v>25</v>
      </c>
      <c r="G21" s="42">
        <f t="shared" si="0"/>
        <v>16.129032258064516</v>
      </c>
      <c r="H21" s="54">
        <v>6.6</v>
      </c>
      <c r="I21" s="44">
        <f t="shared" si="1"/>
        <v>26.4</v>
      </c>
      <c r="J21" s="43">
        <v>42.86</v>
      </c>
      <c r="K21" s="44">
        <f t="shared" si="2"/>
        <v>31.553896406906208</v>
      </c>
      <c r="L21" s="45">
        <f t="shared" si="3"/>
        <v>74.082928664970723</v>
      </c>
      <c r="M21" s="96">
        <f t="shared" si="4"/>
        <v>0.74082928664970726</v>
      </c>
    </row>
    <row r="22" spans="1:60" s="14" customFormat="1" ht="14.1" customHeight="1">
      <c r="A22" s="4">
        <v>16</v>
      </c>
      <c r="B22" s="69" t="s">
        <v>45</v>
      </c>
      <c r="C22" s="8">
        <v>38540</v>
      </c>
      <c r="D22" s="5" t="s">
        <v>129</v>
      </c>
      <c r="E22" s="5" t="s">
        <v>14</v>
      </c>
      <c r="F22" s="1">
        <v>18.5</v>
      </c>
      <c r="G22" s="42">
        <f t="shared" si="0"/>
        <v>11.935483870967742</v>
      </c>
      <c r="H22" s="54">
        <v>5.8</v>
      </c>
      <c r="I22" s="44">
        <f t="shared" si="1"/>
        <v>23.2</v>
      </c>
      <c r="J22" s="43">
        <v>37.020000000000003</v>
      </c>
      <c r="K22" s="44">
        <f t="shared" si="2"/>
        <v>36.531604538087521</v>
      </c>
      <c r="L22" s="45">
        <f t="shared" si="3"/>
        <v>71.667088409055253</v>
      </c>
      <c r="M22" s="96">
        <f t="shared" si="4"/>
        <v>0.71667088409055257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s="14" customFormat="1" ht="14.1" customHeight="1">
      <c r="A23" s="4">
        <v>17</v>
      </c>
      <c r="B23" s="18" t="s">
        <v>23</v>
      </c>
      <c r="C23" s="2">
        <v>38562</v>
      </c>
      <c r="D23" s="4" t="s">
        <v>121</v>
      </c>
      <c r="E23" s="4" t="s">
        <v>21</v>
      </c>
      <c r="F23" s="46">
        <v>13</v>
      </c>
      <c r="G23" s="42">
        <f t="shared" si="0"/>
        <v>8.387096774193548</v>
      </c>
      <c r="H23" s="55">
        <v>6</v>
      </c>
      <c r="I23" s="44">
        <f t="shared" si="1"/>
        <v>24</v>
      </c>
      <c r="J23" s="43">
        <v>35.06</v>
      </c>
      <c r="K23" s="44">
        <f t="shared" si="2"/>
        <v>38.573873359954362</v>
      </c>
      <c r="L23" s="45">
        <f t="shared" si="3"/>
        <v>70.960970134147914</v>
      </c>
      <c r="M23" s="96">
        <f t="shared" si="4"/>
        <v>0.70960970134147916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s="14" customFormat="1" ht="14.1" customHeight="1">
      <c r="A24" s="4">
        <v>18</v>
      </c>
      <c r="B24" s="68" t="s">
        <v>37</v>
      </c>
      <c r="C24" s="10">
        <v>38523</v>
      </c>
      <c r="D24" s="4" t="s">
        <v>126</v>
      </c>
      <c r="E24" s="5" t="s">
        <v>11</v>
      </c>
      <c r="F24" s="49">
        <v>15</v>
      </c>
      <c r="G24" s="42">
        <f t="shared" si="0"/>
        <v>9.67741935483871</v>
      </c>
      <c r="H24" s="45">
        <v>6.5</v>
      </c>
      <c r="I24" s="44">
        <f t="shared" si="1"/>
        <v>26</v>
      </c>
      <c r="J24" s="47">
        <v>39</v>
      </c>
      <c r="K24" s="44">
        <f t="shared" si="2"/>
        <v>34.676923076923082</v>
      </c>
      <c r="L24" s="45">
        <f t="shared" si="3"/>
        <v>70.354342431761793</v>
      </c>
      <c r="M24" s="96">
        <f t="shared" si="4"/>
        <v>0.70354342431761796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s="14" customFormat="1" ht="14.1" customHeight="1">
      <c r="A25" s="4">
        <v>19</v>
      </c>
      <c r="B25" s="18" t="s">
        <v>38</v>
      </c>
      <c r="C25" s="10">
        <v>38573</v>
      </c>
      <c r="D25" s="4" t="s">
        <v>126</v>
      </c>
      <c r="E25" s="5" t="s">
        <v>12</v>
      </c>
      <c r="F25" s="49">
        <v>18.5</v>
      </c>
      <c r="G25" s="42">
        <f t="shared" si="0"/>
        <v>11.935483870967742</v>
      </c>
      <c r="H25" s="45">
        <v>5.9</v>
      </c>
      <c r="I25" s="44">
        <f t="shared" si="1"/>
        <v>23.6</v>
      </c>
      <c r="J25" s="47">
        <v>39.18</v>
      </c>
      <c r="K25" s="44">
        <f t="shared" si="2"/>
        <v>34.517611026033691</v>
      </c>
      <c r="L25" s="45">
        <f t="shared" si="3"/>
        <v>70.053094897001444</v>
      </c>
      <c r="M25" s="96">
        <f t="shared" si="4"/>
        <v>0.70053094897001444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>
      <c r="A26" s="4">
        <v>20</v>
      </c>
      <c r="B26" s="70" t="s">
        <v>26</v>
      </c>
      <c r="C26" s="71">
        <v>38574</v>
      </c>
      <c r="D26" s="4" t="s">
        <v>123</v>
      </c>
      <c r="E26" s="23" t="s">
        <v>25</v>
      </c>
      <c r="F26" s="46">
        <v>10.5</v>
      </c>
      <c r="G26" s="42">
        <f t="shared" si="0"/>
        <v>6.774193548387097</v>
      </c>
      <c r="H26" s="55">
        <v>5.7</v>
      </c>
      <c r="I26" s="44">
        <f t="shared" si="1"/>
        <v>22.8</v>
      </c>
      <c r="J26" s="43">
        <v>33.97</v>
      </c>
      <c r="K26" s="44">
        <f t="shared" si="2"/>
        <v>39.811598469237566</v>
      </c>
      <c r="L26" s="45">
        <f t="shared" si="3"/>
        <v>69.385792017624667</v>
      </c>
      <c r="M26" s="96">
        <f t="shared" si="4"/>
        <v>0.6938579201762467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</row>
    <row r="27" spans="1:60">
      <c r="A27" s="4">
        <v>21</v>
      </c>
      <c r="B27" s="4" t="s">
        <v>39</v>
      </c>
      <c r="C27" s="2">
        <v>38720</v>
      </c>
      <c r="D27" s="4" t="s">
        <v>126</v>
      </c>
      <c r="E27" s="4" t="s">
        <v>12</v>
      </c>
      <c r="F27" s="49">
        <v>30.5</v>
      </c>
      <c r="G27" s="42">
        <f t="shared" si="0"/>
        <v>19.677419354838708</v>
      </c>
      <c r="H27" s="45">
        <v>4.5</v>
      </c>
      <c r="I27" s="44">
        <f t="shared" si="1"/>
        <v>18</v>
      </c>
      <c r="J27" s="47">
        <v>43.5</v>
      </c>
      <c r="K27" s="44">
        <f t="shared" si="2"/>
        <v>31.089655172413796</v>
      </c>
      <c r="L27" s="45">
        <f t="shared" si="3"/>
        <v>68.767074527252504</v>
      </c>
      <c r="M27" s="96">
        <f t="shared" si="4"/>
        <v>0.68767074527252503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</row>
    <row r="28" spans="1:60" s="15" customFormat="1" ht="14.1" customHeight="1">
      <c r="A28" s="4">
        <v>22</v>
      </c>
      <c r="B28" s="6" t="s">
        <v>24</v>
      </c>
      <c r="C28" s="7">
        <v>38520</v>
      </c>
      <c r="D28" s="4" t="s">
        <v>122</v>
      </c>
      <c r="E28" s="6" t="s">
        <v>6</v>
      </c>
      <c r="F28" s="48">
        <v>31</v>
      </c>
      <c r="G28" s="42">
        <f t="shared" si="0"/>
        <v>20</v>
      </c>
      <c r="H28" s="54">
        <v>5.5</v>
      </c>
      <c r="I28" s="44">
        <f t="shared" si="1"/>
        <v>22</v>
      </c>
      <c r="J28" s="43">
        <v>51.09</v>
      </c>
      <c r="K28" s="44">
        <f t="shared" si="2"/>
        <v>26.470933646506165</v>
      </c>
      <c r="L28" s="45">
        <f t="shared" si="3"/>
        <v>68.470933646506168</v>
      </c>
      <c r="M28" s="96">
        <f t="shared" si="4"/>
        <v>0.68470933646506171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</row>
    <row r="29" spans="1:60" s="15" customFormat="1" ht="14.1" customHeight="1">
      <c r="A29" s="4">
        <v>23</v>
      </c>
      <c r="B29" s="9" t="s">
        <v>33</v>
      </c>
      <c r="C29" s="8">
        <v>38555</v>
      </c>
      <c r="D29" s="4" t="s">
        <v>125</v>
      </c>
      <c r="E29" s="9" t="s">
        <v>8</v>
      </c>
      <c r="F29" s="53">
        <v>12.5</v>
      </c>
      <c r="G29" s="42">
        <f t="shared" si="0"/>
        <v>8.064516129032258</v>
      </c>
      <c r="H29" s="57">
        <v>7.7</v>
      </c>
      <c r="I29" s="44">
        <f t="shared" si="1"/>
        <v>30.8</v>
      </c>
      <c r="J29" s="29">
        <v>47.38</v>
      </c>
      <c r="K29" s="44">
        <f t="shared" si="2"/>
        <v>28.543689320388349</v>
      </c>
      <c r="L29" s="45">
        <f t="shared" si="3"/>
        <v>67.408205449420606</v>
      </c>
      <c r="M29" s="96">
        <f t="shared" si="4"/>
        <v>0.67408205449420611</v>
      </c>
    </row>
    <row r="30" spans="1:60">
      <c r="A30" s="4">
        <v>24</v>
      </c>
      <c r="B30" s="28" t="s">
        <v>154</v>
      </c>
      <c r="C30" s="73">
        <v>38774</v>
      </c>
      <c r="D30" s="4" t="s">
        <v>155</v>
      </c>
      <c r="E30" s="1" t="s">
        <v>156</v>
      </c>
      <c r="F30" s="28">
        <v>15</v>
      </c>
      <c r="G30" s="42">
        <f t="shared" si="0"/>
        <v>9.67741935483871</v>
      </c>
      <c r="H30" s="28">
        <v>6.3</v>
      </c>
      <c r="I30" s="44">
        <f t="shared" si="1"/>
        <v>25.2</v>
      </c>
      <c r="J30" s="74">
        <v>43.3</v>
      </c>
      <c r="K30" s="44">
        <f t="shared" si="2"/>
        <v>31.233256351039266</v>
      </c>
      <c r="L30" s="45">
        <f t="shared" si="3"/>
        <v>66.110675705877981</v>
      </c>
      <c r="M30" s="96">
        <f t="shared" si="4"/>
        <v>0.66110675705877986</v>
      </c>
    </row>
    <row r="31" spans="1:60">
      <c r="A31" s="4">
        <v>25</v>
      </c>
      <c r="B31" s="9" t="s">
        <v>35</v>
      </c>
      <c r="C31" s="8">
        <v>38777</v>
      </c>
      <c r="D31" s="4" t="s">
        <v>125</v>
      </c>
      <c r="E31" s="9" t="s">
        <v>10</v>
      </c>
      <c r="F31" s="1">
        <v>8.5</v>
      </c>
      <c r="G31" s="42">
        <f t="shared" si="0"/>
        <v>5.4838709677419351</v>
      </c>
      <c r="H31" s="54">
        <v>8.5</v>
      </c>
      <c r="I31" s="44">
        <f t="shared" si="1"/>
        <v>34</v>
      </c>
      <c r="J31" s="29">
        <v>54.5</v>
      </c>
      <c r="K31" s="44">
        <f t="shared" si="2"/>
        <v>24.814678899082569</v>
      </c>
      <c r="L31" s="45">
        <f t="shared" si="3"/>
        <v>64.298549866824501</v>
      </c>
      <c r="M31" s="96">
        <f t="shared" si="4"/>
        <v>0.64298549866824506</v>
      </c>
    </row>
    <row r="32" spans="1:60">
      <c r="A32" s="4">
        <v>26</v>
      </c>
      <c r="B32" s="11" t="s">
        <v>41</v>
      </c>
      <c r="C32" s="13">
        <v>38680</v>
      </c>
      <c r="D32" s="4" t="s">
        <v>127</v>
      </c>
      <c r="E32" s="11" t="s">
        <v>13</v>
      </c>
      <c r="F32" s="47">
        <v>7.5</v>
      </c>
      <c r="G32" s="42">
        <f t="shared" si="0"/>
        <v>4.838709677419355</v>
      </c>
      <c r="H32" s="58">
        <v>7.6</v>
      </c>
      <c r="I32" s="44">
        <f t="shared" si="1"/>
        <v>30.4</v>
      </c>
      <c r="J32" s="43">
        <v>46.41</v>
      </c>
      <c r="K32" s="44">
        <f t="shared" si="2"/>
        <v>29.140271493212673</v>
      </c>
      <c r="L32" s="45">
        <f t="shared" si="3"/>
        <v>64.378981170632017</v>
      </c>
      <c r="M32" s="96">
        <f t="shared" si="4"/>
        <v>0.64378981170632021</v>
      </c>
    </row>
    <row r="33" spans="1:13">
      <c r="A33" s="4">
        <v>27</v>
      </c>
      <c r="B33" s="17" t="s">
        <v>36</v>
      </c>
      <c r="C33" s="10">
        <v>38427</v>
      </c>
      <c r="D33" s="4" t="s">
        <v>126</v>
      </c>
      <c r="E33" s="5" t="s">
        <v>11</v>
      </c>
      <c r="F33" s="49">
        <v>20</v>
      </c>
      <c r="G33" s="42">
        <f t="shared" si="0"/>
        <v>12.903225806451612</v>
      </c>
      <c r="H33" s="45">
        <v>5.7</v>
      </c>
      <c r="I33" s="44">
        <f t="shared" si="1"/>
        <v>22.8</v>
      </c>
      <c r="J33" s="47">
        <v>51.01</v>
      </c>
      <c r="K33" s="44">
        <f t="shared" si="2"/>
        <v>26.51244853950206</v>
      </c>
      <c r="L33" s="45">
        <f t="shared" si="3"/>
        <v>62.215674345953673</v>
      </c>
      <c r="M33" s="96">
        <f t="shared" si="4"/>
        <v>0.62215674345953675</v>
      </c>
    </row>
    <row r="34" spans="1:13">
      <c r="A34" s="4">
        <v>28</v>
      </c>
      <c r="B34" s="9" t="s">
        <v>34</v>
      </c>
      <c r="C34" s="8">
        <v>38641</v>
      </c>
      <c r="D34" s="4" t="s">
        <v>125</v>
      </c>
      <c r="E34" s="9" t="s">
        <v>10</v>
      </c>
      <c r="F34" s="53">
        <v>13</v>
      </c>
      <c r="G34" s="42">
        <f t="shared" si="0"/>
        <v>8.387096774193548</v>
      </c>
      <c r="H34" s="57">
        <v>5.6</v>
      </c>
      <c r="I34" s="44">
        <f t="shared" si="1"/>
        <v>22.4</v>
      </c>
      <c r="J34" s="29">
        <v>44.1</v>
      </c>
      <c r="K34" s="44">
        <f t="shared" si="2"/>
        <v>30.666666666666668</v>
      </c>
      <c r="L34" s="45">
        <f t="shared" si="3"/>
        <v>61.453763440860214</v>
      </c>
      <c r="M34" s="96">
        <f t="shared" si="4"/>
        <v>0.6145376344086021</v>
      </c>
    </row>
    <row r="35" spans="1:13" ht="14.1" customHeight="1">
      <c r="A35" s="4">
        <v>29</v>
      </c>
      <c r="B35" s="11" t="s">
        <v>18</v>
      </c>
      <c r="C35" s="13">
        <v>38467</v>
      </c>
      <c r="D35" s="11" t="s">
        <v>119</v>
      </c>
      <c r="E35" s="11" t="s">
        <v>19</v>
      </c>
      <c r="F35" s="41">
        <v>12</v>
      </c>
      <c r="G35" s="42">
        <f t="shared" si="0"/>
        <v>7.741935483870968</v>
      </c>
      <c r="H35" s="45">
        <v>5.8</v>
      </c>
      <c r="I35" s="44">
        <f t="shared" si="1"/>
        <v>23.2</v>
      </c>
      <c r="J35" s="43">
        <v>46.35</v>
      </c>
      <c r="K35" s="44">
        <f t="shared" si="2"/>
        <v>29.177993527508093</v>
      </c>
      <c r="L35" s="45">
        <f t="shared" si="3"/>
        <v>60.119929011379057</v>
      </c>
      <c r="M35" s="96">
        <f t="shared" si="4"/>
        <v>0.60119929011379059</v>
      </c>
    </row>
    <row r="36" spans="1:13" ht="14.1" customHeight="1">
      <c r="A36" s="4">
        <v>30</v>
      </c>
      <c r="B36" s="4" t="s">
        <v>40</v>
      </c>
      <c r="C36" s="2">
        <v>38792</v>
      </c>
      <c r="D36" s="4" t="s">
        <v>126</v>
      </c>
      <c r="E36" s="4" t="s">
        <v>12</v>
      </c>
      <c r="F36" s="49">
        <v>11</v>
      </c>
      <c r="G36" s="42">
        <f t="shared" si="0"/>
        <v>7.096774193548387</v>
      </c>
      <c r="H36" s="45">
        <v>5.6</v>
      </c>
      <c r="I36" s="44">
        <f t="shared" si="1"/>
        <v>22.4</v>
      </c>
      <c r="J36" s="43">
        <v>46.51</v>
      </c>
      <c r="K36" s="44">
        <f t="shared" si="2"/>
        <v>29.077617716620086</v>
      </c>
      <c r="L36" s="45">
        <f t="shared" si="3"/>
        <v>58.574391910168472</v>
      </c>
      <c r="M36" s="96">
        <f t="shared" si="4"/>
        <v>0.58574391910168477</v>
      </c>
    </row>
    <row r="37" spans="1:13" ht="15" customHeight="1">
      <c r="A37" s="4">
        <v>31</v>
      </c>
      <c r="B37" s="19" t="s">
        <v>44</v>
      </c>
      <c r="C37" s="20">
        <v>38670</v>
      </c>
      <c r="D37" s="19" t="s">
        <v>128</v>
      </c>
      <c r="E37" s="19" t="s">
        <v>17</v>
      </c>
      <c r="F37" s="47">
        <v>11.5</v>
      </c>
      <c r="G37" s="42">
        <f t="shared" si="0"/>
        <v>7.419354838709677</v>
      </c>
      <c r="H37" s="58">
        <v>2.9</v>
      </c>
      <c r="I37" s="44">
        <f t="shared" si="1"/>
        <v>11.6</v>
      </c>
      <c r="J37" s="47">
        <v>40.28</v>
      </c>
      <c r="K37" s="44">
        <f t="shared" si="2"/>
        <v>33.574975173783514</v>
      </c>
      <c r="L37" s="45">
        <f t="shared" si="3"/>
        <v>52.594330012493188</v>
      </c>
      <c r="M37" s="96">
        <f t="shared" si="4"/>
        <v>0.52594330012493185</v>
      </c>
    </row>
    <row r="38" spans="1:13">
      <c r="A38" s="4">
        <v>32</v>
      </c>
      <c r="B38" s="4" t="s">
        <v>20</v>
      </c>
      <c r="C38" s="2">
        <v>38408</v>
      </c>
      <c r="D38" s="4" t="s">
        <v>121</v>
      </c>
      <c r="E38" s="4" t="s">
        <v>21</v>
      </c>
      <c r="F38" s="46">
        <v>15.5</v>
      </c>
      <c r="G38" s="42">
        <f t="shared" si="0"/>
        <v>10</v>
      </c>
      <c r="H38" s="76">
        <v>0</v>
      </c>
      <c r="I38" s="44">
        <f t="shared" si="1"/>
        <v>0</v>
      </c>
      <c r="J38" s="43">
        <v>47.47</v>
      </c>
      <c r="K38" s="44">
        <f t="shared" si="2"/>
        <v>28.489572361491472</v>
      </c>
      <c r="L38" s="45">
        <f t="shared" si="3"/>
        <v>38.489572361491469</v>
      </c>
      <c r="M38" s="96">
        <f t="shared" si="4"/>
        <v>0.3848957236149147</v>
      </c>
    </row>
    <row r="39" spans="1:13">
      <c r="A39" s="61"/>
      <c r="C39" s="60"/>
      <c r="D39" s="62"/>
      <c r="E39" s="63"/>
      <c r="G39" s="64"/>
      <c r="I39" s="65"/>
    </row>
    <row r="40" spans="1:13">
      <c r="A40" s="61"/>
      <c r="C40" s="60"/>
      <c r="D40" s="62"/>
      <c r="E40" s="63"/>
      <c r="G40" s="64"/>
      <c r="I40" s="65"/>
    </row>
    <row r="41" spans="1:13" ht="15">
      <c r="B41" s="97" t="s">
        <v>165</v>
      </c>
      <c r="C41" s="98" t="s">
        <v>151</v>
      </c>
      <c r="D41" s="98"/>
    </row>
    <row r="42" spans="1:13" ht="15">
      <c r="B42" s="99" t="s">
        <v>166</v>
      </c>
      <c r="C42" s="100" t="s">
        <v>167</v>
      </c>
      <c r="D42" s="101"/>
    </row>
    <row r="43" spans="1:13" ht="15">
      <c r="B43" s="102" t="s">
        <v>168</v>
      </c>
      <c r="C43" s="102" t="s">
        <v>169</v>
      </c>
      <c r="D43" s="102"/>
    </row>
  </sheetData>
  <autoFilter ref="A5:M6">
    <filterColumn colId="5" showButton="0"/>
    <filterColumn colId="7" showButton="0"/>
    <filterColumn colId="9" showButton="0"/>
    <sortState ref="A8:M38">
      <sortCondition descending="1" ref="L5:L6"/>
    </sortState>
  </autoFilter>
  <mergeCells count="16">
    <mergeCell ref="E5:E6"/>
    <mergeCell ref="F5:G5"/>
    <mergeCell ref="H5:I5"/>
    <mergeCell ref="N5:O5"/>
    <mergeCell ref="P5:Q5"/>
    <mergeCell ref="D5:D6"/>
    <mergeCell ref="R5:S5"/>
    <mergeCell ref="J5:K5"/>
    <mergeCell ref="L5:L6"/>
    <mergeCell ref="M5:M6"/>
    <mergeCell ref="A1:H1"/>
    <mergeCell ref="A2:H2"/>
    <mergeCell ref="A3:H3"/>
    <mergeCell ref="A5:A6"/>
    <mergeCell ref="B5:B6"/>
    <mergeCell ref="C5:C6"/>
  </mergeCells>
  <phoneticPr fontId="2" type="noConversion"/>
  <pageMargins left="0.35433070866141736" right="0.15748031496062992" top="0.39370078740157483" bottom="0.39370078740157483" header="0.51181102362204722" footer="0.51181102362204722"/>
  <pageSetup paperSize="9" scale="7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0"/>
  <sheetViews>
    <sheetView topLeftCell="A12" workbookViewId="0">
      <selection activeCell="B38" sqref="B38:D41"/>
    </sheetView>
  </sheetViews>
  <sheetFormatPr defaultRowHeight="12.75"/>
  <cols>
    <col min="1" max="1" width="3.85546875" customWidth="1"/>
    <col min="2" max="2" width="31.42578125" customWidth="1"/>
    <col min="3" max="3" width="11.42578125" customWidth="1"/>
    <col min="4" max="4" width="16.7109375" customWidth="1"/>
    <col min="5" max="5" width="30.42578125" customWidth="1"/>
    <col min="6" max="6" width="10" customWidth="1"/>
    <col min="7" max="7" width="9.42578125" customWidth="1"/>
    <col min="8" max="8" width="9.85546875" customWidth="1"/>
  </cols>
  <sheetData>
    <row r="1" spans="1:19">
      <c r="A1" s="84" t="s">
        <v>15</v>
      </c>
      <c r="B1" s="84"/>
      <c r="C1" s="84"/>
      <c r="D1" s="84"/>
      <c r="E1" s="84"/>
      <c r="F1" s="84"/>
      <c r="G1" s="84"/>
      <c r="H1" s="84"/>
    </row>
    <row r="2" spans="1:19">
      <c r="A2" s="84" t="s">
        <v>48</v>
      </c>
      <c r="B2" s="84"/>
      <c r="C2" s="84"/>
      <c r="D2" s="84"/>
      <c r="E2" s="84"/>
      <c r="F2" s="84"/>
      <c r="G2" s="84"/>
      <c r="H2" s="84"/>
    </row>
    <row r="3" spans="1:19">
      <c r="A3" s="84" t="s">
        <v>171</v>
      </c>
      <c r="B3" s="84"/>
      <c r="C3" s="84"/>
      <c r="D3" s="84"/>
      <c r="E3" s="84"/>
      <c r="F3" s="84"/>
      <c r="G3" s="84"/>
      <c r="H3" s="84"/>
    </row>
    <row r="4" spans="1:19">
      <c r="A4" s="3"/>
      <c r="B4" s="3"/>
      <c r="C4" s="3"/>
      <c r="D4" s="3"/>
      <c r="E4" s="3"/>
      <c r="F4" s="3"/>
      <c r="G4" s="3"/>
      <c r="H4" s="3"/>
    </row>
    <row r="5" spans="1:19" ht="39" customHeight="1">
      <c r="A5" s="90" t="s">
        <v>0</v>
      </c>
      <c r="B5" s="87" t="s">
        <v>1</v>
      </c>
      <c r="C5" s="87" t="s">
        <v>2</v>
      </c>
      <c r="D5" s="87" t="s">
        <v>3</v>
      </c>
      <c r="E5" s="87" t="s">
        <v>4</v>
      </c>
      <c r="F5" s="80" t="s">
        <v>144</v>
      </c>
      <c r="G5" s="81"/>
      <c r="H5" s="80" t="s">
        <v>145</v>
      </c>
      <c r="I5" s="81"/>
      <c r="J5" s="80" t="s">
        <v>146</v>
      </c>
      <c r="K5" s="81"/>
      <c r="L5" s="82" t="s">
        <v>133</v>
      </c>
      <c r="M5" s="82" t="s">
        <v>134</v>
      </c>
      <c r="N5" s="89" t="s">
        <v>147</v>
      </c>
      <c r="O5" s="89"/>
      <c r="P5" s="78" t="s">
        <v>148</v>
      </c>
      <c r="Q5" s="79"/>
      <c r="R5" s="78" t="s">
        <v>149</v>
      </c>
      <c r="S5" s="79"/>
    </row>
    <row r="6" spans="1:19" ht="39" customHeight="1">
      <c r="A6" s="91"/>
      <c r="B6" s="88"/>
      <c r="C6" s="88"/>
      <c r="D6" s="88"/>
      <c r="E6" s="88"/>
      <c r="F6" s="27" t="s">
        <v>135</v>
      </c>
      <c r="G6" s="30" t="s">
        <v>136</v>
      </c>
      <c r="H6" s="27" t="s">
        <v>135</v>
      </c>
      <c r="I6" s="30" t="s">
        <v>136</v>
      </c>
      <c r="J6" s="27" t="s">
        <v>135</v>
      </c>
      <c r="K6" s="30" t="s">
        <v>136</v>
      </c>
      <c r="L6" s="83"/>
      <c r="M6" s="83"/>
      <c r="N6" s="31" t="s">
        <v>150</v>
      </c>
      <c r="O6" s="32">
        <v>20</v>
      </c>
      <c r="P6" s="25"/>
      <c r="Q6" s="32">
        <v>40</v>
      </c>
      <c r="R6" s="25"/>
      <c r="S6" s="32">
        <v>40</v>
      </c>
    </row>
    <row r="7" spans="1:19" s="21" customFormat="1" ht="12.75" customHeight="1">
      <c r="A7" s="4">
        <v>1</v>
      </c>
      <c r="B7" s="19" t="s">
        <v>99</v>
      </c>
      <c r="C7" s="20">
        <v>38158</v>
      </c>
      <c r="D7" s="4" t="s">
        <v>128</v>
      </c>
      <c r="E7" s="4" t="s">
        <v>17</v>
      </c>
      <c r="F7" s="46">
        <v>29</v>
      </c>
      <c r="G7" s="42">
        <f t="shared" ref="G7:G36" si="0">$O$6*F7/$O$7</f>
        <v>18.70967741935484</v>
      </c>
      <c r="H7" s="46">
        <v>9</v>
      </c>
      <c r="I7" s="44">
        <f t="shared" ref="I7:I36" si="1">$Q$6*H7/$Q$7</f>
        <v>36</v>
      </c>
      <c r="J7" s="43">
        <v>32.64</v>
      </c>
      <c r="K7" s="44">
        <f t="shared" ref="K7:K36" si="2">$S$6*$S$7/J7</f>
        <v>37.965686274509807</v>
      </c>
      <c r="L7" s="45">
        <f t="shared" ref="L7:L36" si="3">G7+I7+K7</f>
        <v>92.675363693864654</v>
      </c>
      <c r="M7" s="103">
        <f>L7/100</f>
        <v>0.92675363693864654</v>
      </c>
      <c r="N7" s="33"/>
      <c r="O7" s="28">
        <f>LARGE(F7:F32,1)</f>
        <v>31</v>
      </c>
      <c r="P7" s="32"/>
      <c r="Q7" s="28">
        <f>LARGE(H7:H32,1)</f>
        <v>10</v>
      </c>
      <c r="R7" s="32"/>
      <c r="S7" s="28">
        <f>SMALL(J7:J32,1)</f>
        <v>30.98</v>
      </c>
    </row>
    <row r="8" spans="1:19" s="22" customFormat="1">
      <c r="A8" s="4">
        <v>2</v>
      </c>
      <c r="B8" s="11" t="s">
        <v>64</v>
      </c>
      <c r="C8" s="13">
        <v>38235</v>
      </c>
      <c r="D8" s="4" t="s">
        <v>127</v>
      </c>
      <c r="E8" s="11" t="s">
        <v>42</v>
      </c>
      <c r="F8" s="46">
        <v>29.5</v>
      </c>
      <c r="G8" s="42">
        <f t="shared" si="0"/>
        <v>19.032258064516128</v>
      </c>
      <c r="H8" s="46">
        <v>9.1999999999999993</v>
      </c>
      <c r="I8" s="44">
        <f t="shared" si="1"/>
        <v>36.799999999999997</v>
      </c>
      <c r="J8" s="47">
        <v>33.82</v>
      </c>
      <c r="K8" s="44">
        <f t="shared" si="2"/>
        <v>36.641040804257834</v>
      </c>
      <c r="L8" s="45">
        <f t="shared" si="3"/>
        <v>92.473298868773952</v>
      </c>
      <c r="M8" s="103">
        <f t="shared" ref="M8:M36" si="4">L8/100</f>
        <v>0.92473298868773957</v>
      </c>
    </row>
    <row r="9" spans="1:19" s="22" customFormat="1" ht="14.1" customHeight="1">
      <c r="A9" s="4">
        <v>3</v>
      </c>
      <c r="B9" s="19" t="s">
        <v>96</v>
      </c>
      <c r="C9" s="20">
        <v>38765</v>
      </c>
      <c r="D9" s="4" t="s">
        <v>128</v>
      </c>
      <c r="E9" s="4" t="s">
        <v>17</v>
      </c>
      <c r="F9" s="46">
        <v>31</v>
      </c>
      <c r="G9" s="42">
        <f t="shared" si="0"/>
        <v>20</v>
      </c>
      <c r="H9" s="46">
        <v>9.5</v>
      </c>
      <c r="I9" s="44">
        <f t="shared" si="1"/>
        <v>38</v>
      </c>
      <c r="J9" s="43">
        <v>43.6</v>
      </c>
      <c r="K9" s="44">
        <f t="shared" si="2"/>
        <v>28.422018348623855</v>
      </c>
      <c r="L9" s="45">
        <f t="shared" si="3"/>
        <v>86.422018348623851</v>
      </c>
      <c r="M9" s="103">
        <f t="shared" si="4"/>
        <v>0.86422018348623852</v>
      </c>
    </row>
    <row r="10" spans="1:19" s="21" customFormat="1" ht="14.1" customHeight="1">
      <c r="A10" s="4">
        <v>4</v>
      </c>
      <c r="B10" s="4" t="s">
        <v>65</v>
      </c>
      <c r="C10" s="2">
        <v>38342</v>
      </c>
      <c r="D10" s="4" t="s">
        <v>129</v>
      </c>
      <c r="E10" s="4" t="s">
        <v>66</v>
      </c>
      <c r="F10" s="46">
        <v>16.5</v>
      </c>
      <c r="G10" s="42">
        <f t="shared" si="0"/>
        <v>10.64516129032258</v>
      </c>
      <c r="H10" s="46">
        <v>9.5</v>
      </c>
      <c r="I10" s="44">
        <f t="shared" si="1"/>
        <v>38</v>
      </c>
      <c r="J10" s="47">
        <v>33.549999999999997</v>
      </c>
      <c r="K10" s="44">
        <f t="shared" si="2"/>
        <v>36.935916542473926</v>
      </c>
      <c r="L10" s="45">
        <f t="shared" si="3"/>
        <v>85.581077832796495</v>
      </c>
      <c r="M10" s="103">
        <f t="shared" si="4"/>
        <v>0.85581077832796493</v>
      </c>
    </row>
    <row r="11" spans="1:19" s="21" customFormat="1" ht="14.1" customHeight="1">
      <c r="A11" s="4">
        <v>5</v>
      </c>
      <c r="B11" s="4" t="s">
        <v>68</v>
      </c>
      <c r="C11" s="2">
        <v>38414</v>
      </c>
      <c r="D11" s="4" t="s">
        <v>129</v>
      </c>
      <c r="E11" s="4" t="s">
        <v>66</v>
      </c>
      <c r="F11" s="46">
        <v>29</v>
      </c>
      <c r="G11" s="42">
        <f t="shared" si="0"/>
        <v>18.70967741935484</v>
      </c>
      <c r="H11" s="46">
        <v>6.1</v>
      </c>
      <c r="I11" s="44">
        <f t="shared" si="1"/>
        <v>24.4</v>
      </c>
      <c r="J11" s="43">
        <v>30.98</v>
      </c>
      <c r="K11" s="44">
        <f t="shared" si="2"/>
        <v>40</v>
      </c>
      <c r="L11" s="45">
        <f t="shared" si="3"/>
        <v>83.109677419354838</v>
      </c>
      <c r="M11" s="103">
        <f t="shared" si="4"/>
        <v>0.83109677419354844</v>
      </c>
    </row>
    <row r="12" spans="1:19" s="21" customFormat="1" ht="14.1" customHeight="1">
      <c r="A12" s="4">
        <v>6</v>
      </c>
      <c r="B12" s="19" t="s">
        <v>98</v>
      </c>
      <c r="C12" s="20">
        <v>38275</v>
      </c>
      <c r="D12" s="4" t="s">
        <v>128</v>
      </c>
      <c r="E12" s="4" t="s">
        <v>17</v>
      </c>
      <c r="F12" s="46">
        <v>29.5</v>
      </c>
      <c r="G12" s="42">
        <f t="shared" si="0"/>
        <v>19.032258064516128</v>
      </c>
      <c r="H12" s="46">
        <v>7.5</v>
      </c>
      <c r="I12" s="44">
        <f t="shared" si="1"/>
        <v>30</v>
      </c>
      <c r="J12" s="43">
        <v>36.54</v>
      </c>
      <c r="K12" s="44">
        <f t="shared" si="2"/>
        <v>33.913519430760815</v>
      </c>
      <c r="L12" s="45">
        <f t="shared" si="3"/>
        <v>82.945777495276943</v>
      </c>
      <c r="M12" s="103">
        <f t="shared" si="4"/>
        <v>0.8294577749527694</v>
      </c>
    </row>
    <row r="13" spans="1:19" s="21" customFormat="1">
      <c r="A13" s="4">
        <v>7</v>
      </c>
      <c r="B13" s="11" t="s">
        <v>104</v>
      </c>
      <c r="C13" s="24">
        <v>38223</v>
      </c>
      <c r="D13" s="11" t="s">
        <v>130</v>
      </c>
      <c r="E13" s="11" t="s">
        <v>105</v>
      </c>
      <c r="F13" s="50">
        <v>16</v>
      </c>
      <c r="G13" s="42">
        <f t="shared" si="0"/>
        <v>10.32258064516129</v>
      </c>
      <c r="H13" s="50">
        <v>10</v>
      </c>
      <c r="I13" s="44">
        <f t="shared" si="1"/>
        <v>40</v>
      </c>
      <c r="J13" s="43">
        <v>39.57</v>
      </c>
      <c r="K13" s="44">
        <f t="shared" si="2"/>
        <v>31.31665403083144</v>
      </c>
      <c r="L13" s="45">
        <f t="shared" si="3"/>
        <v>81.639234675992725</v>
      </c>
      <c r="M13" s="103">
        <f t="shared" si="4"/>
        <v>0.81639234675992722</v>
      </c>
    </row>
    <row r="14" spans="1:19" s="21" customFormat="1">
      <c r="A14" s="4">
        <v>8</v>
      </c>
      <c r="B14" s="19" t="s">
        <v>49</v>
      </c>
      <c r="C14" s="2">
        <v>38402</v>
      </c>
      <c r="D14" s="5" t="s">
        <v>137</v>
      </c>
      <c r="E14" s="4" t="s">
        <v>50</v>
      </c>
      <c r="F14" s="41">
        <v>23</v>
      </c>
      <c r="G14" s="42">
        <f t="shared" si="0"/>
        <v>14.838709677419354</v>
      </c>
      <c r="H14" s="43">
        <v>10</v>
      </c>
      <c r="I14" s="44">
        <f t="shared" si="1"/>
        <v>40</v>
      </c>
      <c r="J14" s="43">
        <v>48.09</v>
      </c>
      <c r="K14" s="44">
        <f t="shared" si="2"/>
        <v>25.768351008525681</v>
      </c>
      <c r="L14" s="45">
        <f t="shared" si="3"/>
        <v>80.607060685945029</v>
      </c>
      <c r="M14" s="103">
        <f t="shared" si="4"/>
        <v>0.80607060685945031</v>
      </c>
    </row>
    <row r="15" spans="1:19" s="21" customFormat="1" ht="14.1" customHeight="1">
      <c r="A15" s="4">
        <v>9</v>
      </c>
      <c r="B15" s="4" t="s">
        <v>57</v>
      </c>
      <c r="C15" s="2">
        <v>38500</v>
      </c>
      <c r="D15" s="4" t="s">
        <v>124</v>
      </c>
      <c r="E15" s="4" t="s">
        <v>7</v>
      </c>
      <c r="F15" s="46">
        <v>20</v>
      </c>
      <c r="G15" s="42">
        <f t="shared" si="0"/>
        <v>12.903225806451612</v>
      </c>
      <c r="H15" s="46">
        <v>10</v>
      </c>
      <c r="I15" s="44">
        <f t="shared" si="1"/>
        <v>40</v>
      </c>
      <c r="J15" s="43">
        <v>46.13</v>
      </c>
      <c r="K15" s="44">
        <f t="shared" si="2"/>
        <v>26.863212659874268</v>
      </c>
      <c r="L15" s="45">
        <f t="shared" si="3"/>
        <v>79.76643846632588</v>
      </c>
      <c r="M15" s="103">
        <f t="shared" si="4"/>
        <v>0.79766438466325884</v>
      </c>
    </row>
    <row r="16" spans="1:19" s="21" customFormat="1">
      <c r="A16" s="4">
        <v>10</v>
      </c>
      <c r="B16" s="19" t="s">
        <v>97</v>
      </c>
      <c r="C16" s="20">
        <v>38294</v>
      </c>
      <c r="D16" s="4" t="s">
        <v>128</v>
      </c>
      <c r="E16" s="4" t="s">
        <v>17</v>
      </c>
      <c r="F16" s="46">
        <v>28.5</v>
      </c>
      <c r="G16" s="42">
        <f t="shared" si="0"/>
        <v>18.387096774193548</v>
      </c>
      <c r="H16" s="46">
        <v>6</v>
      </c>
      <c r="I16" s="44">
        <f t="shared" si="1"/>
        <v>24</v>
      </c>
      <c r="J16" s="43">
        <v>33.56</v>
      </c>
      <c r="K16" s="44">
        <f t="shared" si="2"/>
        <v>36.924910607866508</v>
      </c>
      <c r="L16" s="45">
        <f t="shared" si="3"/>
        <v>79.31200738206006</v>
      </c>
      <c r="M16" s="103">
        <f t="shared" si="4"/>
        <v>0.79312007382060057</v>
      </c>
    </row>
    <row r="17" spans="1:13" s="22" customFormat="1" ht="14.1" customHeight="1">
      <c r="A17" s="4">
        <v>11</v>
      </c>
      <c r="B17" s="5" t="s">
        <v>54</v>
      </c>
      <c r="C17" s="8">
        <v>38240</v>
      </c>
      <c r="D17" s="4" t="s">
        <v>122</v>
      </c>
      <c r="E17" s="5" t="s">
        <v>53</v>
      </c>
      <c r="F17" s="1">
        <v>19</v>
      </c>
      <c r="G17" s="42">
        <f t="shared" si="0"/>
        <v>12.258064516129032</v>
      </c>
      <c r="H17" s="1">
        <v>9.6</v>
      </c>
      <c r="I17" s="44">
        <f t="shared" si="1"/>
        <v>38.4</v>
      </c>
      <c r="J17" s="43">
        <v>45.09</v>
      </c>
      <c r="K17" s="44">
        <f t="shared" si="2"/>
        <v>27.482812153470835</v>
      </c>
      <c r="L17" s="45">
        <f t="shared" si="3"/>
        <v>78.140876669599862</v>
      </c>
      <c r="M17" s="103">
        <f t="shared" si="4"/>
        <v>0.78140876669599857</v>
      </c>
    </row>
    <row r="18" spans="1:13" s="22" customFormat="1" ht="14.1" customHeight="1">
      <c r="A18" s="4">
        <v>12</v>
      </c>
      <c r="B18" s="4" t="s">
        <v>56</v>
      </c>
      <c r="C18" s="2">
        <v>38218</v>
      </c>
      <c r="D18" s="4" t="s">
        <v>124</v>
      </c>
      <c r="E18" s="4" t="s">
        <v>7</v>
      </c>
      <c r="F18" s="46">
        <v>10</v>
      </c>
      <c r="G18" s="42">
        <f t="shared" si="0"/>
        <v>6.4516129032258061</v>
      </c>
      <c r="H18" s="46">
        <v>8.4</v>
      </c>
      <c r="I18" s="44">
        <f t="shared" si="1"/>
        <v>33.6</v>
      </c>
      <c r="J18" s="43">
        <v>36.69</v>
      </c>
      <c r="K18" s="44">
        <f t="shared" si="2"/>
        <v>33.774870536931047</v>
      </c>
      <c r="L18" s="45">
        <f t="shared" si="3"/>
        <v>73.826483440156863</v>
      </c>
      <c r="M18" s="103">
        <f t="shared" si="4"/>
        <v>0.73826483440156865</v>
      </c>
    </row>
    <row r="19" spans="1:13" s="22" customFormat="1" ht="14.1" customHeight="1">
      <c r="A19" s="4">
        <v>13</v>
      </c>
      <c r="B19" s="19" t="s">
        <v>94</v>
      </c>
      <c r="C19" s="20">
        <v>38091</v>
      </c>
      <c r="D19" s="4" t="s">
        <v>128</v>
      </c>
      <c r="E19" s="4" t="s">
        <v>17</v>
      </c>
      <c r="F19" s="46">
        <v>12.5</v>
      </c>
      <c r="G19" s="42">
        <f t="shared" si="0"/>
        <v>8.064516129032258</v>
      </c>
      <c r="H19" s="46">
        <v>8</v>
      </c>
      <c r="I19" s="44">
        <f t="shared" si="1"/>
        <v>32</v>
      </c>
      <c r="J19" s="43">
        <v>37.270000000000003</v>
      </c>
      <c r="K19" s="44">
        <f t="shared" si="2"/>
        <v>33.249262141132277</v>
      </c>
      <c r="L19" s="45">
        <f t="shared" si="3"/>
        <v>73.313778270164534</v>
      </c>
      <c r="M19" s="103">
        <f t="shared" si="4"/>
        <v>0.73313778270164531</v>
      </c>
    </row>
    <row r="20" spans="1:13" s="22" customFormat="1" ht="14.1" customHeight="1">
      <c r="A20" s="4">
        <v>14</v>
      </c>
      <c r="B20" s="11" t="s">
        <v>160</v>
      </c>
      <c r="C20" s="24">
        <v>38307</v>
      </c>
      <c r="D20" s="11" t="s">
        <v>140</v>
      </c>
      <c r="E20" s="11" t="s">
        <v>10</v>
      </c>
      <c r="F20" s="51">
        <v>14.5</v>
      </c>
      <c r="G20" s="42">
        <f t="shared" si="0"/>
        <v>9.3548387096774199</v>
      </c>
      <c r="H20" s="51">
        <v>9.3000000000000007</v>
      </c>
      <c r="I20" s="44">
        <f t="shared" si="1"/>
        <v>37.200000000000003</v>
      </c>
      <c r="J20" s="67">
        <v>47.83</v>
      </c>
      <c r="K20" s="44">
        <f t="shared" si="2"/>
        <v>25.908425674263018</v>
      </c>
      <c r="L20" s="45">
        <f t="shared" si="3"/>
        <v>72.463264383940441</v>
      </c>
      <c r="M20" s="103">
        <f t="shared" si="4"/>
        <v>0.7246326438394044</v>
      </c>
    </row>
    <row r="21" spans="1:13" s="22" customFormat="1" ht="14.1" customHeight="1">
      <c r="A21" s="4">
        <v>15</v>
      </c>
      <c r="B21" s="11" t="s">
        <v>163</v>
      </c>
      <c r="C21" s="24">
        <v>38379</v>
      </c>
      <c r="D21" s="11" t="s">
        <v>140</v>
      </c>
      <c r="E21" s="11" t="s">
        <v>10</v>
      </c>
      <c r="F21" s="51">
        <v>14</v>
      </c>
      <c r="G21" s="42">
        <f t="shared" si="0"/>
        <v>9.0322580645161299</v>
      </c>
      <c r="H21" s="51">
        <v>8.1</v>
      </c>
      <c r="I21" s="44">
        <f t="shared" si="1"/>
        <v>32.4</v>
      </c>
      <c r="J21" s="43">
        <v>42.3</v>
      </c>
      <c r="K21" s="44">
        <f t="shared" si="2"/>
        <v>29.295508274231683</v>
      </c>
      <c r="L21" s="45">
        <f t="shared" si="3"/>
        <v>70.727766338747813</v>
      </c>
      <c r="M21" s="103">
        <f t="shared" si="4"/>
        <v>0.70727766338747811</v>
      </c>
    </row>
    <row r="22" spans="1:13" s="21" customFormat="1" ht="14.1" customHeight="1">
      <c r="A22" s="4">
        <v>16</v>
      </c>
      <c r="B22" s="11" t="s">
        <v>63</v>
      </c>
      <c r="C22" s="13">
        <v>38448</v>
      </c>
      <c r="D22" s="4" t="s">
        <v>127</v>
      </c>
      <c r="E22" s="11" t="s">
        <v>42</v>
      </c>
      <c r="F22" s="46">
        <v>22</v>
      </c>
      <c r="G22" s="42">
        <f t="shared" si="0"/>
        <v>14.193548387096774</v>
      </c>
      <c r="H22" s="46">
        <v>7</v>
      </c>
      <c r="I22" s="44">
        <f t="shared" si="1"/>
        <v>28</v>
      </c>
      <c r="J22" s="47">
        <v>44.82</v>
      </c>
      <c r="K22" s="44">
        <f t="shared" si="2"/>
        <v>27.648371262829095</v>
      </c>
      <c r="L22" s="45">
        <f t="shared" si="3"/>
        <v>69.84191964992587</v>
      </c>
      <c r="M22" s="103">
        <f t="shared" si="4"/>
        <v>0.69841919649925865</v>
      </c>
    </row>
    <row r="23" spans="1:13" s="21" customFormat="1" ht="14.1" customHeight="1">
      <c r="A23" s="4">
        <v>17</v>
      </c>
      <c r="B23" s="4" t="s">
        <v>51</v>
      </c>
      <c r="C23" s="2">
        <v>38417</v>
      </c>
      <c r="D23" s="4" t="s">
        <v>121</v>
      </c>
      <c r="E23" s="4" t="s">
        <v>21</v>
      </c>
      <c r="F23" s="46">
        <v>7</v>
      </c>
      <c r="G23" s="42">
        <f t="shared" si="0"/>
        <v>4.5161290322580649</v>
      </c>
      <c r="H23" s="46">
        <v>7.8</v>
      </c>
      <c r="I23" s="44">
        <f t="shared" si="1"/>
        <v>31.2</v>
      </c>
      <c r="J23" s="47">
        <v>37.19</v>
      </c>
      <c r="K23" s="44">
        <f t="shared" si="2"/>
        <v>33.32078515730035</v>
      </c>
      <c r="L23" s="45">
        <f t="shared" si="3"/>
        <v>69.036914189558416</v>
      </c>
      <c r="M23" s="103">
        <f t="shared" si="4"/>
        <v>0.69036914189558418</v>
      </c>
    </row>
    <row r="24" spans="1:13" s="21" customFormat="1">
      <c r="A24" s="4">
        <v>18</v>
      </c>
      <c r="B24" s="11" t="s">
        <v>162</v>
      </c>
      <c r="C24" s="24">
        <v>38327</v>
      </c>
      <c r="D24" s="11" t="s">
        <v>140</v>
      </c>
      <c r="E24" s="11" t="s">
        <v>161</v>
      </c>
      <c r="F24" s="51">
        <v>11.5</v>
      </c>
      <c r="G24" s="42">
        <f t="shared" si="0"/>
        <v>7.419354838709677</v>
      </c>
      <c r="H24" s="51">
        <v>8.8000000000000007</v>
      </c>
      <c r="I24" s="44">
        <f t="shared" si="1"/>
        <v>35.200000000000003</v>
      </c>
      <c r="J24" s="67">
        <v>50.06</v>
      </c>
      <c r="K24" s="44">
        <f t="shared" si="2"/>
        <v>24.754294846184578</v>
      </c>
      <c r="L24" s="45">
        <f t="shared" si="3"/>
        <v>67.373649684894261</v>
      </c>
      <c r="M24" s="103">
        <f t="shared" si="4"/>
        <v>0.67373649684894266</v>
      </c>
    </row>
    <row r="25" spans="1:13" s="21" customFormat="1" ht="14.25" customHeight="1">
      <c r="A25" s="4">
        <v>19</v>
      </c>
      <c r="B25" s="5" t="s">
        <v>52</v>
      </c>
      <c r="C25" s="8">
        <v>38499</v>
      </c>
      <c r="D25" s="4" t="s">
        <v>122</v>
      </c>
      <c r="E25" s="5" t="s">
        <v>53</v>
      </c>
      <c r="F25" s="1">
        <v>15.5</v>
      </c>
      <c r="G25" s="42">
        <f t="shared" si="0"/>
        <v>10</v>
      </c>
      <c r="H25" s="1">
        <v>7.5</v>
      </c>
      <c r="I25" s="44">
        <f t="shared" si="1"/>
        <v>30</v>
      </c>
      <c r="J25" s="47">
        <v>45.66</v>
      </c>
      <c r="K25" s="44">
        <f t="shared" si="2"/>
        <v>27.13972842750767</v>
      </c>
      <c r="L25" s="45">
        <f t="shared" si="3"/>
        <v>67.139728427507663</v>
      </c>
      <c r="M25" s="103">
        <f t="shared" si="4"/>
        <v>0.67139728427507661</v>
      </c>
    </row>
    <row r="26" spans="1:13" s="21" customFormat="1">
      <c r="A26" s="4">
        <v>20</v>
      </c>
      <c r="B26" s="4" t="s">
        <v>58</v>
      </c>
      <c r="C26" s="10">
        <v>38559</v>
      </c>
      <c r="D26" s="4" t="s">
        <v>126</v>
      </c>
      <c r="E26" s="4" t="s">
        <v>59</v>
      </c>
      <c r="F26" s="49">
        <v>11</v>
      </c>
      <c r="G26" s="42">
        <f t="shared" si="0"/>
        <v>7.096774193548387</v>
      </c>
      <c r="H26" s="46">
        <v>7.5</v>
      </c>
      <c r="I26" s="44">
        <f t="shared" si="1"/>
        <v>30</v>
      </c>
      <c r="J26" s="43">
        <v>44.34</v>
      </c>
      <c r="K26" s="44">
        <f t="shared" si="2"/>
        <v>27.947677041046457</v>
      </c>
      <c r="L26" s="45">
        <f t="shared" si="3"/>
        <v>65.044451234594845</v>
      </c>
      <c r="M26" s="103">
        <f t="shared" si="4"/>
        <v>0.65044451234594847</v>
      </c>
    </row>
    <row r="27" spans="1:13" s="21" customFormat="1">
      <c r="A27" s="4">
        <v>21</v>
      </c>
      <c r="B27" s="11" t="s">
        <v>108</v>
      </c>
      <c r="C27" s="24">
        <v>38127</v>
      </c>
      <c r="D27" s="11" t="s">
        <v>130</v>
      </c>
      <c r="E27" s="11" t="s">
        <v>105</v>
      </c>
      <c r="F27" s="50">
        <v>19.5</v>
      </c>
      <c r="G27" s="42">
        <f t="shared" si="0"/>
        <v>12.580645161290322</v>
      </c>
      <c r="H27" s="50">
        <v>6.2</v>
      </c>
      <c r="I27" s="44">
        <f t="shared" si="1"/>
        <v>24.8</v>
      </c>
      <c r="J27" s="43">
        <v>47.25</v>
      </c>
      <c r="K27" s="44">
        <f t="shared" si="2"/>
        <v>26.226455026455028</v>
      </c>
      <c r="L27" s="45">
        <f t="shared" si="3"/>
        <v>63.607100187745353</v>
      </c>
      <c r="M27" s="103">
        <f t="shared" si="4"/>
        <v>0.63607100187745358</v>
      </c>
    </row>
    <row r="28" spans="1:13" s="21" customFormat="1">
      <c r="A28" s="4">
        <v>22</v>
      </c>
      <c r="B28" s="4" t="s">
        <v>67</v>
      </c>
      <c r="C28" s="2">
        <v>38456</v>
      </c>
      <c r="D28" s="4" t="s">
        <v>129</v>
      </c>
      <c r="E28" s="4" t="s">
        <v>66</v>
      </c>
      <c r="F28" s="46">
        <v>14</v>
      </c>
      <c r="G28" s="42">
        <f t="shared" si="0"/>
        <v>9.0322580645161299</v>
      </c>
      <c r="H28" s="46">
        <v>5.2</v>
      </c>
      <c r="I28" s="44">
        <f t="shared" si="1"/>
        <v>20.8</v>
      </c>
      <c r="J28" s="47">
        <v>38.76</v>
      </c>
      <c r="K28" s="44">
        <f t="shared" si="2"/>
        <v>31.971104231166155</v>
      </c>
      <c r="L28" s="45">
        <f t="shared" si="3"/>
        <v>61.803362295682291</v>
      </c>
      <c r="M28" s="103">
        <f t="shared" si="4"/>
        <v>0.61803362295682296</v>
      </c>
    </row>
    <row r="29" spans="1:13">
      <c r="A29" s="4">
        <v>23</v>
      </c>
      <c r="B29" s="11" t="s">
        <v>109</v>
      </c>
      <c r="C29" s="24">
        <v>38222</v>
      </c>
      <c r="D29" s="11" t="s">
        <v>130</v>
      </c>
      <c r="E29" s="11" t="s">
        <v>110</v>
      </c>
      <c r="F29" s="51">
        <v>7</v>
      </c>
      <c r="G29" s="42">
        <f t="shared" si="0"/>
        <v>4.5161290322580649</v>
      </c>
      <c r="H29" s="51">
        <v>8.5</v>
      </c>
      <c r="I29" s="44">
        <f t="shared" si="1"/>
        <v>34</v>
      </c>
      <c r="J29" s="43">
        <v>56.97</v>
      </c>
      <c r="K29" s="44">
        <f t="shared" si="2"/>
        <v>21.751799192557488</v>
      </c>
      <c r="L29" s="45">
        <f t="shared" si="3"/>
        <v>60.267928224815549</v>
      </c>
      <c r="M29" s="103">
        <f t="shared" si="4"/>
        <v>0.60267928224815548</v>
      </c>
    </row>
    <row r="30" spans="1:13">
      <c r="A30" s="4">
        <v>24</v>
      </c>
      <c r="B30" s="5" t="s">
        <v>164</v>
      </c>
      <c r="C30" s="8">
        <v>38262</v>
      </c>
      <c r="D30" s="4" t="s">
        <v>122</v>
      </c>
      <c r="E30" s="5" t="s">
        <v>53</v>
      </c>
      <c r="F30" s="1">
        <v>20.5</v>
      </c>
      <c r="G30" s="42">
        <f t="shared" si="0"/>
        <v>13.225806451612904</v>
      </c>
      <c r="H30" s="1">
        <v>4.9000000000000004</v>
      </c>
      <c r="I30" s="44">
        <f t="shared" si="1"/>
        <v>19.600000000000001</v>
      </c>
      <c r="J30" s="43">
        <v>46.71</v>
      </c>
      <c r="K30" s="44">
        <f t="shared" si="2"/>
        <v>26.52965103832156</v>
      </c>
      <c r="L30" s="45">
        <f t="shared" si="3"/>
        <v>59.355457489934466</v>
      </c>
      <c r="M30" s="103">
        <f t="shared" si="4"/>
        <v>0.59355457489934471</v>
      </c>
    </row>
    <row r="31" spans="1:13">
      <c r="A31" s="4">
        <v>25</v>
      </c>
      <c r="B31" s="11" t="s">
        <v>106</v>
      </c>
      <c r="C31" s="24" t="s">
        <v>107</v>
      </c>
      <c r="D31" s="11" t="s">
        <v>130</v>
      </c>
      <c r="E31" s="11" t="s">
        <v>105</v>
      </c>
      <c r="F31" s="50">
        <v>11.5</v>
      </c>
      <c r="G31" s="42">
        <f t="shared" si="0"/>
        <v>7.419354838709677</v>
      </c>
      <c r="H31" s="50">
        <v>6.1</v>
      </c>
      <c r="I31" s="44">
        <f t="shared" si="1"/>
        <v>24.4</v>
      </c>
      <c r="J31" s="43">
        <v>45.2</v>
      </c>
      <c r="K31" s="44">
        <f t="shared" si="2"/>
        <v>27.415929203539822</v>
      </c>
      <c r="L31" s="45">
        <f t="shared" si="3"/>
        <v>59.235284042249496</v>
      </c>
      <c r="M31" s="103">
        <f t="shared" si="4"/>
        <v>0.59235284042249492</v>
      </c>
    </row>
    <row r="32" spans="1:13">
      <c r="A32" s="4">
        <v>26</v>
      </c>
      <c r="B32" s="17" t="s">
        <v>61</v>
      </c>
      <c r="C32" s="10">
        <v>38288</v>
      </c>
      <c r="D32" s="4" t="s">
        <v>126</v>
      </c>
      <c r="E32" s="5" t="s">
        <v>62</v>
      </c>
      <c r="F32" s="49">
        <v>15</v>
      </c>
      <c r="G32" s="42">
        <f t="shared" si="0"/>
        <v>9.67741935483871</v>
      </c>
      <c r="H32" s="46">
        <v>6.6</v>
      </c>
      <c r="I32" s="44">
        <f t="shared" si="1"/>
        <v>26.4</v>
      </c>
      <c r="J32" s="47">
        <v>56.67</v>
      </c>
      <c r="K32" s="44">
        <f t="shared" si="2"/>
        <v>21.866949002999824</v>
      </c>
      <c r="L32" s="45">
        <f t="shared" si="3"/>
        <v>57.944368357838535</v>
      </c>
      <c r="M32" s="103">
        <f t="shared" si="4"/>
        <v>0.57944368357838538</v>
      </c>
    </row>
    <row r="33" spans="1:13">
      <c r="A33" s="4">
        <v>27</v>
      </c>
      <c r="B33" s="19" t="s">
        <v>95</v>
      </c>
      <c r="C33" s="20">
        <v>38417</v>
      </c>
      <c r="D33" s="4" t="s">
        <v>128</v>
      </c>
      <c r="E33" s="4" t="s">
        <v>17</v>
      </c>
      <c r="F33" s="46">
        <v>12.5</v>
      </c>
      <c r="G33" s="42">
        <f t="shared" si="0"/>
        <v>8.064516129032258</v>
      </c>
      <c r="H33" s="46">
        <v>4.9000000000000004</v>
      </c>
      <c r="I33" s="44">
        <f t="shared" si="1"/>
        <v>19.600000000000001</v>
      </c>
      <c r="J33" s="43">
        <v>55.12</v>
      </c>
      <c r="K33" s="44">
        <f t="shared" si="2"/>
        <v>22.481857764876633</v>
      </c>
      <c r="L33" s="45">
        <f t="shared" si="3"/>
        <v>50.146373893908887</v>
      </c>
      <c r="M33" s="103">
        <f t="shared" si="4"/>
        <v>0.50146373893908891</v>
      </c>
    </row>
    <row r="34" spans="1:13">
      <c r="A34" s="4">
        <v>28</v>
      </c>
      <c r="B34" s="6" t="s">
        <v>55</v>
      </c>
      <c r="C34" s="7">
        <v>38286</v>
      </c>
      <c r="D34" s="4" t="s">
        <v>122</v>
      </c>
      <c r="E34" s="6" t="s">
        <v>53</v>
      </c>
      <c r="F34" s="48">
        <v>11</v>
      </c>
      <c r="G34" s="42">
        <f t="shared" si="0"/>
        <v>7.096774193548387</v>
      </c>
      <c r="H34" s="46">
        <v>4.5</v>
      </c>
      <c r="I34" s="44">
        <f t="shared" si="1"/>
        <v>18</v>
      </c>
      <c r="J34" s="43">
        <v>49.61</v>
      </c>
      <c r="K34" s="44">
        <f t="shared" si="2"/>
        <v>24.978834912316067</v>
      </c>
      <c r="L34" s="45">
        <f t="shared" si="3"/>
        <v>50.075609105864459</v>
      </c>
      <c r="M34" s="103">
        <f t="shared" si="4"/>
        <v>0.5007560910586446</v>
      </c>
    </row>
    <row r="35" spans="1:13">
      <c r="A35" s="4">
        <v>29</v>
      </c>
      <c r="B35" s="17" t="s">
        <v>60</v>
      </c>
      <c r="C35" s="10">
        <v>38360</v>
      </c>
      <c r="D35" s="4" t="s">
        <v>126</v>
      </c>
      <c r="E35" s="5" t="s">
        <v>59</v>
      </c>
      <c r="F35" s="49">
        <v>15.5</v>
      </c>
      <c r="G35" s="42">
        <f t="shared" si="0"/>
        <v>10</v>
      </c>
      <c r="H35" s="46">
        <v>3</v>
      </c>
      <c r="I35" s="44">
        <f t="shared" si="1"/>
        <v>12</v>
      </c>
      <c r="J35" s="43">
        <v>44.54</v>
      </c>
      <c r="K35" s="44">
        <f t="shared" si="2"/>
        <v>27.822182308037721</v>
      </c>
      <c r="L35" s="45">
        <f t="shared" si="3"/>
        <v>49.822182308037725</v>
      </c>
      <c r="M35" s="103">
        <f t="shared" si="4"/>
        <v>0.49822182308037727</v>
      </c>
    </row>
    <row r="36" spans="1:13">
      <c r="A36" s="4">
        <v>30</v>
      </c>
      <c r="B36" s="11" t="s">
        <v>157</v>
      </c>
      <c r="C36" s="24">
        <v>38390</v>
      </c>
      <c r="D36" s="11" t="s">
        <v>158</v>
      </c>
      <c r="E36" s="11" t="s">
        <v>159</v>
      </c>
      <c r="F36" s="51">
        <v>8</v>
      </c>
      <c r="G36" s="42">
        <f t="shared" si="0"/>
        <v>5.161290322580645</v>
      </c>
      <c r="H36" s="51">
        <v>4</v>
      </c>
      <c r="I36" s="44">
        <f t="shared" si="1"/>
        <v>16</v>
      </c>
      <c r="J36" s="43">
        <v>61.72</v>
      </c>
      <c r="K36" s="44">
        <f t="shared" si="2"/>
        <v>20.077770576798446</v>
      </c>
      <c r="L36" s="45">
        <f t="shared" si="3"/>
        <v>41.239060899379091</v>
      </c>
      <c r="M36" s="103">
        <f t="shared" si="4"/>
        <v>0.41239060899379093</v>
      </c>
    </row>
    <row r="37" spans="1:13">
      <c r="A37" s="4"/>
    </row>
    <row r="38" spans="1:13" ht="15">
      <c r="B38" s="97" t="s">
        <v>152</v>
      </c>
      <c r="C38" s="98" t="s">
        <v>151</v>
      </c>
      <c r="D38" s="98"/>
    </row>
    <row r="39" spans="1:13" ht="15">
      <c r="B39" s="99" t="s">
        <v>166</v>
      </c>
      <c r="C39" s="100" t="s">
        <v>167</v>
      </c>
      <c r="D39" s="101"/>
    </row>
    <row r="40" spans="1:13" ht="15">
      <c r="B40" s="102" t="s">
        <v>168</v>
      </c>
      <c r="C40" s="102" t="s">
        <v>169</v>
      </c>
      <c r="D40" s="102"/>
    </row>
  </sheetData>
  <autoFilter ref="A5:M36">
    <filterColumn colId="5" showButton="0"/>
    <filterColumn colId="7" showButton="0"/>
    <filterColumn colId="9" showButton="0"/>
    <sortState ref="A8:M36">
      <sortCondition descending="1" ref="L5:L36"/>
    </sortState>
  </autoFilter>
  <mergeCells count="16">
    <mergeCell ref="R5:S5"/>
    <mergeCell ref="E5:E6"/>
    <mergeCell ref="F5:G5"/>
    <mergeCell ref="H5:I5"/>
    <mergeCell ref="N5:O5"/>
    <mergeCell ref="P5:Q5"/>
    <mergeCell ref="J5:K5"/>
    <mergeCell ref="L5:L6"/>
    <mergeCell ref="M5:M6"/>
    <mergeCell ref="A1:H1"/>
    <mergeCell ref="A2:H2"/>
    <mergeCell ref="A3:H3"/>
    <mergeCell ref="A5:A6"/>
    <mergeCell ref="B5:B6"/>
    <mergeCell ref="C5:C6"/>
    <mergeCell ref="D5:D6"/>
  </mergeCells>
  <phoneticPr fontId="2" type="noConversion"/>
  <pageMargins left="0.15748031496062992" right="0.15748031496062992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3"/>
  <sheetViews>
    <sheetView tabSelected="1" zoomScale="90" zoomScaleNormal="90" workbookViewId="0">
      <selection activeCell="E36" sqref="E36"/>
    </sheetView>
  </sheetViews>
  <sheetFormatPr defaultRowHeight="12.75"/>
  <cols>
    <col min="1" max="1" width="4.7109375" customWidth="1"/>
    <col min="2" max="2" width="29.140625" customWidth="1"/>
    <col min="3" max="3" width="10" customWidth="1"/>
    <col min="4" max="4" width="24.7109375" customWidth="1"/>
    <col min="5" max="5" width="37.7109375" customWidth="1"/>
    <col min="8" max="8" width="9.140625" customWidth="1"/>
    <col min="9" max="9" width="8.42578125" customWidth="1"/>
  </cols>
  <sheetData>
    <row r="1" spans="1:19">
      <c r="A1" s="84" t="s">
        <v>5</v>
      </c>
      <c r="B1" s="84"/>
      <c r="C1" s="84"/>
      <c r="D1" s="84"/>
      <c r="E1" s="84"/>
      <c r="F1" s="84"/>
      <c r="G1" s="84"/>
      <c r="H1" s="84"/>
    </row>
    <row r="2" spans="1:19">
      <c r="A2" s="84" t="s">
        <v>69</v>
      </c>
      <c r="B2" s="84"/>
      <c r="C2" s="84"/>
      <c r="D2" s="84"/>
      <c r="E2" s="84"/>
      <c r="F2" s="84"/>
      <c r="G2" s="84"/>
      <c r="H2" s="84"/>
    </row>
    <row r="3" spans="1:19">
      <c r="A3" s="84" t="s">
        <v>16</v>
      </c>
      <c r="B3" s="84"/>
      <c r="C3" s="84"/>
      <c r="D3" s="84"/>
      <c r="E3" s="84"/>
      <c r="F3" s="84"/>
      <c r="G3" s="84"/>
      <c r="H3" s="84"/>
    </row>
    <row r="4" spans="1:19">
      <c r="A4" s="3"/>
      <c r="B4" s="3"/>
      <c r="C4" s="3"/>
      <c r="D4" s="3"/>
      <c r="E4" s="3"/>
      <c r="F4" s="3"/>
      <c r="G4" s="3"/>
      <c r="H4" s="3"/>
    </row>
    <row r="5" spans="1:19" ht="39" customHeight="1">
      <c r="A5" s="92" t="s">
        <v>0</v>
      </c>
      <c r="B5" s="94" t="s">
        <v>1</v>
      </c>
      <c r="C5" s="94" t="s">
        <v>2</v>
      </c>
      <c r="D5" s="94" t="s">
        <v>3</v>
      </c>
      <c r="E5" s="94" t="s">
        <v>4</v>
      </c>
      <c r="F5" s="80" t="s">
        <v>144</v>
      </c>
      <c r="G5" s="81"/>
      <c r="H5" s="80" t="s">
        <v>145</v>
      </c>
      <c r="I5" s="81"/>
      <c r="J5" s="80" t="s">
        <v>146</v>
      </c>
      <c r="K5" s="81"/>
      <c r="L5" s="82" t="s">
        <v>133</v>
      </c>
      <c r="M5" s="82" t="s">
        <v>134</v>
      </c>
      <c r="N5" s="89" t="s">
        <v>147</v>
      </c>
      <c r="O5" s="89"/>
      <c r="P5" s="78" t="s">
        <v>148</v>
      </c>
      <c r="Q5" s="79"/>
      <c r="R5" s="78" t="s">
        <v>149</v>
      </c>
      <c r="S5" s="79"/>
    </row>
    <row r="6" spans="1:19" ht="30.75" customHeight="1">
      <c r="A6" s="93"/>
      <c r="B6" s="95"/>
      <c r="C6" s="95"/>
      <c r="D6" s="95"/>
      <c r="E6" s="95"/>
      <c r="F6" s="27" t="s">
        <v>135</v>
      </c>
      <c r="G6" s="30" t="s">
        <v>136</v>
      </c>
      <c r="H6" s="27" t="s">
        <v>135</v>
      </c>
      <c r="I6" s="30" t="s">
        <v>136</v>
      </c>
      <c r="J6" s="27" t="s">
        <v>135</v>
      </c>
      <c r="K6" s="30" t="s">
        <v>136</v>
      </c>
      <c r="L6" s="83"/>
      <c r="M6" s="83"/>
      <c r="N6" s="31" t="s">
        <v>150</v>
      </c>
      <c r="O6" s="32">
        <v>20</v>
      </c>
      <c r="P6" s="25"/>
      <c r="Q6" s="32">
        <v>40</v>
      </c>
      <c r="R6" s="25"/>
      <c r="S6" s="32">
        <v>40</v>
      </c>
    </row>
    <row r="7" spans="1:19" ht="14.25" customHeight="1">
      <c r="A7" s="4">
        <v>1</v>
      </c>
      <c r="B7" s="4" t="s">
        <v>75</v>
      </c>
      <c r="C7" s="2">
        <v>37775</v>
      </c>
      <c r="D7" s="4" t="s">
        <v>139</v>
      </c>
      <c r="E7" s="4" t="s">
        <v>7</v>
      </c>
      <c r="F7" s="37">
        <v>25.5</v>
      </c>
      <c r="G7" s="40">
        <f t="shared" ref="G7:G29" si="0">$O$6*F7/$O$7</f>
        <v>16.19047619047619</v>
      </c>
      <c r="H7" s="37">
        <v>10</v>
      </c>
      <c r="I7" s="35">
        <f t="shared" ref="I7:I29" si="1">$Q$6*H7/$Q$7</f>
        <v>40</v>
      </c>
      <c r="J7" s="34">
        <v>38.79</v>
      </c>
      <c r="K7" s="35">
        <f t="shared" ref="K7:K29" si="2">($S$6*$S$7)/J7</f>
        <v>32.544470224284609</v>
      </c>
      <c r="L7" s="36">
        <f t="shared" ref="L7:L29" si="3">G7+I7+K7</f>
        <v>88.734946414760799</v>
      </c>
      <c r="M7" s="104">
        <f>L7/100</f>
        <v>0.88734946414760796</v>
      </c>
      <c r="N7" s="33"/>
      <c r="O7" s="28">
        <f>LARGE(F7:F29,1)</f>
        <v>31.5</v>
      </c>
      <c r="P7" s="32"/>
      <c r="Q7" s="28">
        <f>LARGE(H7:H29,1)</f>
        <v>10</v>
      </c>
      <c r="R7" s="32"/>
      <c r="S7" s="28">
        <f>SMALL(J7:J29,1)</f>
        <v>31.56</v>
      </c>
    </row>
    <row r="8" spans="1:19" ht="14.1" customHeight="1">
      <c r="A8" s="17">
        <v>2</v>
      </c>
      <c r="B8" s="17" t="s">
        <v>87</v>
      </c>
      <c r="C8" s="10">
        <v>37995</v>
      </c>
      <c r="D8" s="4" t="s">
        <v>141</v>
      </c>
      <c r="E8" s="5" t="s">
        <v>59</v>
      </c>
      <c r="F8" s="37">
        <v>29.5</v>
      </c>
      <c r="G8" s="40">
        <f t="shared" si="0"/>
        <v>18.730158730158731</v>
      </c>
      <c r="H8" s="34">
        <v>8.5</v>
      </c>
      <c r="I8" s="35">
        <f t="shared" si="1"/>
        <v>34</v>
      </c>
      <c r="J8" s="34">
        <v>36.229999999999997</v>
      </c>
      <c r="K8" s="35">
        <f t="shared" si="2"/>
        <v>34.844051890698317</v>
      </c>
      <c r="L8" s="36">
        <f t="shared" si="3"/>
        <v>87.574210620857059</v>
      </c>
      <c r="M8" s="104">
        <f t="shared" ref="M8:M29" si="4">L8/100</f>
        <v>0.87574210620857063</v>
      </c>
    </row>
    <row r="9" spans="1:19">
      <c r="A9" s="4">
        <v>3</v>
      </c>
      <c r="B9" s="4" t="s">
        <v>76</v>
      </c>
      <c r="C9" s="2">
        <v>37996</v>
      </c>
      <c r="D9" s="4" t="s">
        <v>139</v>
      </c>
      <c r="E9" s="4" t="s">
        <v>7</v>
      </c>
      <c r="F9" s="37">
        <v>18.5</v>
      </c>
      <c r="G9" s="40">
        <f t="shared" si="0"/>
        <v>11.746031746031745</v>
      </c>
      <c r="H9" s="37">
        <v>9.5</v>
      </c>
      <c r="I9" s="35">
        <f t="shared" si="1"/>
        <v>38</v>
      </c>
      <c r="J9" s="34">
        <v>38.47</v>
      </c>
      <c r="K9" s="35">
        <f t="shared" si="2"/>
        <v>32.81518066025474</v>
      </c>
      <c r="L9" s="36">
        <f t="shared" si="3"/>
        <v>82.561212406286486</v>
      </c>
      <c r="M9" s="104">
        <f t="shared" si="4"/>
        <v>0.82561212406286488</v>
      </c>
    </row>
    <row r="10" spans="1:19">
      <c r="A10" s="17">
        <v>4</v>
      </c>
      <c r="B10" s="16" t="s">
        <v>80</v>
      </c>
      <c r="C10" s="2">
        <v>37881</v>
      </c>
      <c r="D10" s="4" t="s">
        <v>140</v>
      </c>
      <c r="E10" s="9" t="s">
        <v>81</v>
      </c>
      <c r="F10" s="37">
        <v>17</v>
      </c>
      <c r="G10" s="40">
        <f t="shared" si="0"/>
        <v>10.793650793650794</v>
      </c>
      <c r="H10" s="38">
        <v>10</v>
      </c>
      <c r="I10" s="35">
        <f t="shared" si="1"/>
        <v>40</v>
      </c>
      <c r="J10" s="34">
        <v>39.85</v>
      </c>
      <c r="K10" s="35">
        <f t="shared" si="2"/>
        <v>31.678795483061474</v>
      </c>
      <c r="L10" s="36">
        <f t="shared" si="3"/>
        <v>82.472446276712276</v>
      </c>
      <c r="M10" s="104">
        <f t="shared" si="4"/>
        <v>0.82472446276712275</v>
      </c>
    </row>
    <row r="11" spans="1:19" ht="14.1" customHeight="1">
      <c r="A11" s="4">
        <v>5</v>
      </c>
      <c r="B11" s="17" t="s">
        <v>86</v>
      </c>
      <c r="C11" s="10">
        <v>37995</v>
      </c>
      <c r="D11" s="4" t="s">
        <v>141</v>
      </c>
      <c r="E11" s="5" t="s">
        <v>59</v>
      </c>
      <c r="F11" s="37">
        <v>31.5</v>
      </c>
      <c r="G11" s="40">
        <f t="shared" si="0"/>
        <v>20</v>
      </c>
      <c r="H11" s="34">
        <v>8.3000000000000007</v>
      </c>
      <c r="I11" s="35">
        <f t="shared" si="1"/>
        <v>33.200000000000003</v>
      </c>
      <c r="J11" s="34">
        <v>43.88</v>
      </c>
      <c r="K11" s="35">
        <f t="shared" si="2"/>
        <v>28.769371011850495</v>
      </c>
      <c r="L11" s="36">
        <f t="shared" si="3"/>
        <v>81.969371011850498</v>
      </c>
      <c r="M11" s="104">
        <f t="shared" si="4"/>
        <v>0.819693710118505</v>
      </c>
    </row>
    <row r="12" spans="1:19" ht="14.1" customHeight="1">
      <c r="A12" s="17">
        <v>6</v>
      </c>
      <c r="B12" s="19" t="s">
        <v>92</v>
      </c>
      <c r="C12" s="20">
        <v>38000</v>
      </c>
      <c r="D12" s="19" t="s">
        <v>128</v>
      </c>
      <c r="E12" s="19" t="s">
        <v>17</v>
      </c>
      <c r="F12" s="37">
        <v>19.5</v>
      </c>
      <c r="G12" s="40">
        <f t="shared" si="0"/>
        <v>12.380952380952381</v>
      </c>
      <c r="H12" s="34">
        <v>7.8</v>
      </c>
      <c r="I12" s="35">
        <f t="shared" si="1"/>
        <v>31.2</v>
      </c>
      <c r="J12" s="34">
        <v>33.630000000000003</v>
      </c>
      <c r="K12" s="35">
        <f t="shared" si="2"/>
        <v>37.537912578055298</v>
      </c>
      <c r="L12" s="36">
        <f t="shared" si="3"/>
        <v>81.118864959007681</v>
      </c>
      <c r="M12" s="104">
        <f t="shared" si="4"/>
        <v>0.81118864959007686</v>
      </c>
    </row>
    <row r="13" spans="1:19">
      <c r="A13" s="4">
        <v>7</v>
      </c>
      <c r="B13" s="4" t="s">
        <v>77</v>
      </c>
      <c r="C13" s="2">
        <v>38127</v>
      </c>
      <c r="D13" s="4" t="s">
        <v>139</v>
      </c>
      <c r="E13" s="4" t="s">
        <v>78</v>
      </c>
      <c r="F13" s="37">
        <v>30.5</v>
      </c>
      <c r="G13" s="40">
        <f t="shared" si="0"/>
        <v>19.365079365079364</v>
      </c>
      <c r="H13" s="37">
        <v>8.5</v>
      </c>
      <c r="I13" s="35">
        <f t="shared" si="1"/>
        <v>34</v>
      </c>
      <c r="J13" s="34">
        <v>45.75</v>
      </c>
      <c r="K13" s="35">
        <f t="shared" si="2"/>
        <v>27.593442622950818</v>
      </c>
      <c r="L13" s="36">
        <f t="shared" si="3"/>
        <v>80.958521988030185</v>
      </c>
      <c r="M13" s="104">
        <f t="shared" si="4"/>
        <v>0.80958521988030185</v>
      </c>
    </row>
    <row r="14" spans="1:19" ht="14.1" customHeight="1">
      <c r="A14" s="17">
        <v>8</v>
      </c>
      <c r="B14" s="11" t="s">
        <v>111</v>
      </c>
      <c r="C14" s="24">
        <v>37828</v>
      </c>
      <c r="D14" s="11" t="s">
        <v>130</v>
      </c>
      <c r="E14" s="11" t="s">
        <v>112</v>
      </c>
      <c r="F14" s="37">
        <v>7</v>
      </c>
      <c r="G14" s="40">
        <f t="shared" si="0"/>
        <v>4.4444444444444446</v>
      </c>
      <c r="H14" s="39">
        <v>9.1</v>
      </c>
      <c r="I14" s="35">
        <f t="shared" si="1"/>
        <v>36.4</v>
      </c>
      <c r="J14" s="34">
        <v>31.62</v>
      </c>
      <c r="K14" s="35">
        <f t="shared" si="2"/>
        <v>39.924098671726753</v>
      </c>
      <c r="L14" s="36">
        <f t="shared" si="3"/>
        <v>80.768543116171202</v>
      </c>
      <c r="M14" s="104">
        <f t="shared" si="4"/>
        <v>0.80768543116171199</v>
      </c>
    </row>
    <row r="15" spans="1:19">
      <c r="A15" s="4">
        <v>9</v>
      </c>
      <c r="B15" s="4" t="s">
        <v>70</v>
      </c>
      <c r="C15" s="2">
        <v>37816</v>
      </c>
      <c r="D15" s="4" t="s">
        <v>120</v>
      </c>
      <c r="E15" s="4" t="s">
        <v>50</v>
      </c>
      <c r="F15" s="37">
        <v>19.5</v>
      </c>
      <c r="G15" s="40">
        <f t="shared" si="0"/>
        <v>12.380952380952381</v>
      </c>
      <c r="H15" s="37">
        <v>8.5</v>
      </c>
      <c r="I15" s="35">
        <f t="shared" si="1"/>
        <v>34</v>
      </c>
      <c r="J15" s="34">
        <v>37.28</v>
      </c>
      <c r="K15" s="35">
        <f t="shared" si="2"/>
        <v>33.862660944206006</v>
      </c>
      <c r="L15" s="36">
        <f t="shared" si="3"/>
        <v>80.243613325158378</v>
      </c>
      <c r="M15" s="104">
        <f t="shared" si="4"/>
        <v>0.80243613325158381</v>
      </c>
    </row>
    <row r="16" spans="1:19">
      <c r="A16" s="17">
        <v>10</v>
      </c>
      <c r="B16" s="11" t="s">
        <v>90</v>
      </c>
      <c r="C16" s="13">
        <v>37874</v>
      </c>
      <c r="D16" s="4" t="s">
        <v>142</v>
      </c>
      <c r="E16" s="11" t="s">
        <v>89</v>
      </c>
      <c r="F16" s="37">
        <v>24.5</v>
      </c>
      <c r="G16" s="40">
        <f t="shared" si="0"/>
        <v>15.555555555555555</v>
      </c>
      <c r="H16" s="37">
        <v>6.2</v>
      </c>
      <c r="I16" s="35">
        <f t="shared" si="1"/>
        <v>24.8</v>
      </c>
      <c r="J16" s="34">
        <v>33.75</v>
      </c>
      <c r="K16" s="35">
        <f t="shared" si="2"/>
        <v>37.404444444444444</v>
      </c>
      <c r="L16" s="36">
        <f t="shared" si="3"/>
        <v>77.759999999999991</v>
      </c>
      <c r="M16" s="104">
        <f t="shared" si="4"/>
        <v>0.77759999999999996</v>
      </c>
    </row>
    <row r="17" spans="1:13" ht="14.1" customHeight="1">
      <c r="A17" s="4">
        <v>11</v>
      </c>
      <c r="B17" s="5" t="s">
        <v>73</v>
      </c>
      <c r="C17" s="8">
        <v>38117</v>
      </c>
      <c r="D17" s="4" t="s">
        <v>138</v>
      </c>
      <c r="E17" s="5" t="s">
        <v>53</v>
      </c>
      <c r="F17" s="75">
        <v>29.5</v>
      </c>
      <c r="G17" s="40">
        <f t="shared" si="0"/>
        <v>18.730158730158731</v>
      </c>
      <c r="H17" s="38">
        <v>6.1</v>
      </c>
      <c r="I17" s="35">
        <f t="shared" si="1"/>
        <v>24.4</v>
      </c>
      <c r="J17" s="34">
        <v>38.5</v>
      </c>
      <c r="K17" s="35">
        <f t="shared" si="2"/>
        <v>32.789610389610388</v>
      </c>
      <c r="L17" s="36">
        <f t="shared" si="3"/>
        <v>75.919769119769114</v>
      </c>
      <c r="M17" s="104">
        <f t="shared" si="4"/>
        <v>0.75919769119769109</v>
      </c>
    </row>
    <row r="18" spans="1:13" ht="14.1" customHeight="1">
      <c r="A18" s="17">
        <v>12</v>
      </c>
      <c r="B18" s="19" t="s">
        <v>93</v>
      </c>
      <c r="C18" s="20">
        <v>37875</v>
      </c>
      <c r="D18" s="19" t="s">
        <v>128</v>
      </c>
      <c r="E18" s="19" t="s">
        <v>17</v>
      </c>
      <c r="F18" s="37">
        <v>30.5</v>
      </c>
      <c r="G18" s="40">
        <f t="shared" si="0"/>
        <v>19.365079365079364</v>
      </c>
      <c r="H18" s="34">
        <v>7.3</v>
      </c>
      <c r="I18" s="35">
        <f t="shared" si="1"/>
        <v>29.2</v>
      </c>
      <c r="J18" s="34">
        <v>46.28</v>
      </c>
      <c r="K18" s="35">
        <f t="shared" si="2"/>
        <v>27.277441659464127</v>
      </c>
      <c r="L18" s="36">
        <f t="shared" si="3"/>
        <v>75.842521024543487</v>
      </c>
      <c r="M18" s="104">
        <f t="shared" si="4"/>
        <v>0.75842521024543486</v>
      </c>
    </row>
    <row r="19" spans="1:13" ht="14.1" customHeight="1">
      <c r="A19" s="4">
        <v>13</v>
      </c>
      <c r="B19" s="5" t="s">
        <v>72</v>
      </c>
      <c r="C19" s="8">
        <v>37905</v>
      </c>
      <c r="D19" s="4" t="s">
        <v>138</v>
      </c>
      <c r="E19" s="5" t="s">
        <v>53</v>
      </c>
      <c r="F19" s="37">
        <v>11</v>
      </c>
      <c r="G19" s="40">
        <f t="shared" si="0"/>
        <v>6.9841269841269842</v>
      </c>
      <c r="H19" s="38">
        <v>8.3000000000000007</v>
      </c>
      <c r="I19" s="35">
        <f t="shared" si="1"/>
        <v>33.200000000000003</v>
      </c>
      <c r="J19" s="34">
        <v>35.729999999999997</v>
      </c>
      <c r="K19" s="35">
        <f t="shared" si="2"/>
        <v>35.331654072208231</v>
      </c>
      <c r="L19" s="36">
        <f t="shared" si="3"/>
        <v>75.515781056335214</v>
      </c>
      <c r="M19" s="104">
        <f t="shared" si="4"/>
        <v>0.75515781056335218</v>
      </c>
    </row>
    <row r="20" spans="1:13" ht="14.1" customHeight="1">
      <c r="A20" s="17">
        <v>14</v>
      </c>
      <c r="B20" s="16" t="s">
        <v>82</v>
      </c>
      <c r="C20" s="2">
        <v>38149</v>
      </c>
      <c r="D20" s="4" t="s">
        <v>140</v>
      </c>
      <c r="E20" s="9" t="s">
        <v>81</v>
      </c>
      <c r="F20" s="37">
        <v>17.5</v>
      </c>
      <c r="G20" s="40">
        <f t="shared" si="0"/>
        <v>11.111111111111111</v>
      </c>
      <c r="H20" s="38">
        <v>9.3000000000000007</v>
      </c>
      <c r="I20" s="35">
        <f t="shared" si="1"/>
        <v>37.200000000000003</v>
      </c>
      <c r="J20" s="34">
        <v>46.84</v>
      </c>
      <c r="K20" s="35">
        <f t="shared" si="2"/>
        <v>26.951323654995726</v>
      </c>
      <c r="L20" s="36">
        <f t="shared" si="3"/>
        <v>75.26243476610685</v>
      </c>
      <c r="M20" s="104">
        <f t="shared" si="4"/>
        <v>0.75262434766106845</v>
      </c>
    </row>
    <row r="21" spans="1:13" ht="14.1" customHeight="1">
      <c r="A21" s="4">
        <v>15</v>
      </c>
      <c r="B21" s="5" t="s">
        <v>74</v>
      </c>
      <c r="C21" s="8">
        <v>38063</v>
      </c>
      <c r="D21" s="4" t="s">
        <v>138</v>
      </c>
      <c r="E21" s="5" t="s">
        <v>53</v>
      </c>
      <c r="F21" s="37">
        <v>24.5</v>
      </c>
      <c r="G21" s="40">
        <f t="shared" si="0"/>
        <v>15.555555555555555</v>
      </c>
      <c r="H21" s="38">
        <v>7.8</v>
      </c>
      <c r="I21" s="35">
        <f t="shared" si="1"/>
        <v>31.2</v>
      </c>
      <c r="J21" s="34">
        <v>45.88</v>
      </c>
      <c r="K21" s="35">
        <f t="shared" si="2"/>
        <v>27.515257192676543</v>
      </c>
      <c r="L21" s="36">
        <f t="shared" si="3"/>
        <v>74.270812748232089</v>
      </c>
      <c r="M21" s="104">
        <f t="shared" si="4"/>
        <v>0.74270812748232085</v>
      </c>
    </row>
    <row r="22" spans="1:13">
      <c r="A22" s="17">
        <v>16</v>
      </c>
      <c r="B22" s="5" t="s">
        <v>118</v>
      </c>
      <c r="C22" s="8">
        <v>38137</v>
      </c>
      <c r="D22" s="4" t="s">
        <v>143</v>
      </c>
      <c r="E22" s="5" t="s">
        <v>115</v>
      </c>
      <c r="F22" s="38">
        <v>15</v>
      </c>
      <c r="G22" s="40">
        <f t="shared" si="0"/>
        <v>9.5238095238095237</v>
      </c>
      <c r="H22" s="38">
        <v>6.1</v>
      </c>
      <c r="I22" s="35">
        <f t="shared" si="1"/>
        <v>24.4</v>
      </c>
      <c r="J22" s="34">
        <v>31.56</v>
      </c>
      <c r="K22" s="35">
        <f t="shared" si="2"/>
        <v>40</v>
      </c>
      <c r="L22" s="36">
        <f t="shared" si="3"/>
        <v>73.923809523809524</v>
      </c>
      <c r="M22" s="104">
        <f t="shared" si="4"/>
        <v>0.73923809523809525</v>
      </c>
    </row>
    <row r="23" spans="1:13">
      <c r="A23" s="4">
        <v>17</v>
      </c>
      <c r="B23" s="11" t="s">
        <v>113</v>
      </c>
      <c r="C23" s="24">
        <v>37792</v>
      </c>
      <c r="D23" s="11" t="s">
        <v>130</v>
      </c>
      <c r="E23" s="11" t="s">
        <v>112</v>
      </c>
      <c r="F23" s="37">
        <v>11</v>
      </c>
      <c r="G23" s="40">
        <f t="shared" si="0"/>
        <v>6.9841269841269842</v>
      </c>
      <c r="H23" s="39">
        <v>10</v>
      </c>
      <c r="I23" s="35">
        <f t="shared" si="1"/>
        <v>40</v>
      </c>
      <c r="J23" s="34">
        <v>46.96</v>
      </c>
      <c r="K23" s="35">
        <f t="shared" si="2"/>
        <v>26.882453151618396</v>
      </c>
      <c r="L23" s="36">
        <f t="shared" si="3"/>
        <v>73.86658013574538</v>
      </c>
      <c r="M23" s="104">
        <f t="shared" si="4"/>
        <v>0.73866580135745386</v>
      </c>
    </row>
    <row r="24" spans="1:13">
      <c r="A24" s="17">
        <v>18</v>
      </c>
      <c r="B24" s="16" t="s">
        <v>83</v>
      </c>
      <c r="C24" s="2">
        <v>37924</v>
      </c>
      <c r="D24" s="4" t="s">
        <v>140</v>
      </c>
      <c r="E24" s="9" t="s">
        <v>81</v>
      </c>
      <c r="F24" s="37">
        <v>21.5</v>
      </c>
      <c r="G24" s="40">
        <f t="shared" si="0"/>
        <v>13.65079365079365</v>
      </c>
      <c r="H24" s="38">
        <v>7.5</v>
      </c>
      <c r="I24" s="35">
        <f t="shared" si="1"/>
        <v>30</v>
      </c>
      <c r="J24" s="34">
        <v>42.78</v>
      </c>
      <c r="K24" s="35">
        <f t="shared" si="2"/>
        <v>29.509116409537164</v>
      </c>
      <c r="L24" s="36">
        <f t="shared" si="3"/>
        <v>73.159910060330816</v>
      </c>
      <c r="M24" s="104">
        <f t="shared" si="4"/>
        <v>0.73159910060330813</v>
      </c>
    </row>
    <row r="25" spans="1:13" ht="15" customHeight="1">
      <c r="A25" s="4">
        <v>19</v>
      </c>
      <c r="B25" s="17" t="s">
        <v>84</v>
      </c>
      <c r="C25" s="10">
        <v>38093</v>
      </c>
      <c r="D25" s="4" t="s">
        <v>141</v>
      </c>
      <c r="E25" s="5" t="s">
        <v>85</v>
      </c>
      <c r="F25" s="37">
        <v>14</v>
      </c>
      <c r="G25" s="40">
        <f t="shared" si="0"/>
        <v>8.8888888888888893</v>
      </c>
      <c r="H25" s="34">
        <v>7.3</v>
      </c>
      <c r="I25" s="35">
        <f t="shared" si="1"/>
        <v>29.2</v>
      </c>
      <c r="J25" s="34">
        <v>47.28</v>
      </c>
      <c r="K25" s="35">
        <f t="shared" si="2"/>
        <v>26.700507614213194</v>
      </c>
      <c r="L25" s="36">
        <f t="shared" si="3"/>
        <v>64.789396503102083</v>
      </c>
      <c r="M25" s="104">
        <f t="shared" si="4"/>
        <v>0.64789396503102081</v>
      </c>
    </row>
    <row r="26" spans="1:13" ht="14.1" customHeight="1">
      <c r="A26" s="17">
        <v>20</v>
      </c>
      <c r="B26" s="4" t="s">
        <v>71</v>
      </c>
      <c r="C26" s="2">
        <v>37445</v>
      </c>
      <c r="D26" s="4" t="s">
        <v>120</v>
      </c>
      <c r="E26" s="4" t="s">
        <v>50</v>
      </c>
      <c r="F26" s="37">
        <v>8</v>
      </c>
      <c r="G26" s="40">
        <f t="shared" si="0"/>
        <v>5.0793650793650791</v>
      </c>
      <c r="H26" s="37">
        <v>9.5</v>
      </c>
      <c r="I26" s="35">
        <f t="shared" si="1"/>
        <v>38</v>
      </c>
      <c r="J26" s="34">
        <v>61.93</v>
      </c>
      <c r="K26" s="35">
        <f t="shared" si="2"/>
        <v>20.384304860326171</v>
      </c>
      <c r="L26" s="36">
        <f t="shared" si="3"/>
        <v>63.463669939691243</v>
      </c>
      <c r="M26" s="104">
        <f t="shared" si="4"/>
        <v>0.63463669939691247</v>
      </c>
    </row>
    <row r="27" spans="1:13" ht="14.1" customHeight="1">
      <c r="A27" s="4">
        <v>21</v>
      </c>
      <c r="B27" s="11" t="s">
        <v>88</v>
      </c>
      <c r="C27" s="13">
        <v>37780</v>
      </c>
      <c r="D27" s="4" t="s">
        <v>142</v>
      </c>
      <c r="E27" s="11" t="s">
        <v>89</v>
      </c>
      <c r="F27" s="37">
        <v>11</v>
      </c>
      <c r="G27" s="40">
        <f t="shared" si="0"/>
        <v>6.9841269841269842</v>
      </c>
      <c r="H27" s="37">
        <v>5.6</v>
      </c>
      <c r="I27" s="35">
        <f t="shared" si="1"/>
        <v>22.4</v>
      </c>
      <c r="J27" s="34">
        <v>37.619999999999997</v>
      </c>
      <c r="K27" s="35">
        <f t="shared" si="2"/>
        <v>33.556618819776716</v>
      </c>
      <c r="L27" s="36">
        <f t="shared" si="3"/>
        <v>62.940745803903695</v>
      </c>
      <c r="M27" s="104">
        <f t="shared" si="4"/>
        <v>0.62940745803903697</v>
      </c>
    </row>
    <row r="28" spans="1:13">
      <c r="A28" s="17">
        <v>22</v>
      </c>
      <c r="B28" s="11" t="s">
        <v>91</v>
      </c>
      <c r="C28" s="13">
        <v>37982</v>
      </c>
      <c r="D28" s="4" t="s">
        <v>142</v>
      </c>
      <c r="E28" s="11" t="s">
        <v>89</v>
      </c>
      <c r="F28" s="37">
        <v>6.5</v>
      </c>
      <c r="G28" s="40">
        <f t="shared" si="0"/>
        <v>4.1269841269841274</v>
      </c>
      <c r="H28" s="37">
        <v>5.6</v>
      </c>
      <c r="I28" s="35">
        <f t="shared" si="1"/>
        <v>22.4</v>
      </c>
      <c r="J28" s="34">
        <v>47.85</v>
      </c>
      <c r="K28" s="35">
        <f t="shared" si="2"/>
        <v>26.382445141065826</v>
      </c>
      <c r="L28" s="36">
        <f t="shared" si="3"/>
        <v>52.909429268049948</v>
      </c>
      <c r="M28" s="104">
        <f t="shared" si="4"/>
        <v>0.52909429268049946</v>
      </c>
    </row>
    <row r="29" spans="1:13">
      <c r="A29" s="4">
        <v>23</v>
      </c>
      <c r="B29" s="4" t="s">
        <v>79</v>
      </c>
      <c r="C29" s="2">
        <v>37774</v>
      </c>
      <c r="D29" s="4" t="s">
        <v>139</v>
      </c>
      <c r="E29" s="4" t="s">
        <v>78</v>
      </c>
      <c r="F29" s="37">
        <v>8.5</v>
      </c>
      <c r="G29" s="40">
        <f t="shared" si="0"/>
        <v>5.3968253968253972</v>
      </c>
      <c r="H29" s="37">
        <v>4.0999999999999996</v>
      </c>
      <c r="I29" s="35">
        <f t="shared" si="1"/>
        <v>16.399999999999999</v>
      </c>
      <c r="J29" s="34">
        <v>44.81</v>
      </c>
      <c r="K29" s="35">
        <f t="shared" si="2"/>
        <v>28.172282972550764</v>
      </c>
      <c r="L29" s="36">
        <f t="shared" si="3"/>
        <v>49.969108369376158</v>
      </c>
      <c r="M29" s="104">
        <f t="shared" si="4"/>
        <v>0.49969108369376158</v>
      </c>
    </row>
    <row r="31" spans="1:13" ht="17.25" customHeight="1">
      <c r="B31" s="97" t="s">
        <v>172</v>
      </c>
      <c r="C31" s="98" t="s">
        <v>151</v>
      </c>
      <c r="D31" s="98"/>
    </row>
    <row r="32" spans="1:13" ht="15.75" customHeight="1">
      <c r="B32" s="99" t="s">
        <v>166</v>
      </c>
      <c r="C32" s="100" t="s">
        <v>167</v>
      </c>
      <c r="D32" s="101"/>
    </row>
    <row r="33" spans="2:4" ht="15">
      <c r="B33" s="102" t="s">
        <v>168</v>
      </c>
      <c r="C33" s="102" t="s">
        <v>169</v>
      </c>
      <c r="D33" s="102"/>
    </row>
  </sheetData>
  <autoFilter ref="A5:M29">
    <filterColumn colId="5" showButton="0"/>
    <filterColumn colId="7" showButton="0"/>
    <filterColumn colId="9" showButton="0"/>
    <sortState ref="A8:M30">
      <sortCondition descending="1" ref="L5:L30"/>
    </sortState>
  </autoFilter>
  <mergeCells count="16">
    <mergeCell ref="E5:E6"/>
    <mergeCell ref="F5:G5"/>
    <mergeCell ref="H5:I5"/>
    <mergeCell ref="N5:O5"/>
    <mergeCell ref="P5:Q5"/>
    <mergeCell ref="D5:D6"/>
    <mergeCell ref="R5:S5"/>
    <mergeCell ref="J5:K5"/>
    <mergeCell ref="L5:L6"/>
    <mergeCell ref="M5:M6"/>
    <mergeCell ref="A1:H1"/>
    <mergeCell ref="A2:H2"/>
    <mergeCell ref="A3:H3"/>
    <mergeCell ref="A5:A6"/>
    <mergeCell ref="B5:B6"/>
    <mergeCell ref="C5:C6"/>
  </mergeCells>
  <phoneticPr fontId="2" type="noConversion"/>
  <pageMargins left="0.15748031496062992" right="0.35433070866141736" top="0.39370078740157483" bottom="0.39370078740157483" header="0.51181102362204722" footer="0.51181102362204722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9м</vt:lpstr>
      <vt:lpstr>10м</vt:lpstr>
      <vt:lpstr>11м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2020-11-23T15:29:20Z</cp:lastPrinted>
  <dcterms:created xsi:type="dcterms:W3CDTF">2011-09-15T07:41:43Z</dcterms:created>
  <dcterms:modified xsi:type="dcterms:W3CDTF">2020-11-23T15:30:22Z</dcterms:modified>
</cp:coreProperties>
</file>